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8060" yWindow="0" windowWidth="41400" windowHeight="24700" tabRatio="623" firstSheet="8" activeTab="16"/>
  </bookViews>
  <sheets>
    <sheet name="Титул" sheetId="7" r:id="rId1"/>
    <sheet name="Титул 2" sheetId="6" r:id="rId2"/>
    <sheet name="Общие данные 1,2" sheetId="8" r:id="rId3"/>
    <sheet name="Объёмы продаж 3" sheetId="5" r:id="rId4"/>
    <sheet name="Продажи в деньгах 4" sheetId="9" r:id="rId5"/>
    <sheet name="Накладные расходы 5" sheetId="15" r:id="rId6"/>
    <sheet name="Реклама 5.1." sheetId="17" r:id="rId7"/>
    <sheet name="Штат 6 " sheetId="16" r:id="rId8"/>
    <sheet name="Штат 6.1." sheetId="19" r:id="rId9"/>
    <sheet name="Кап. затраты Оборудование 7" sheetId="10" r:id="rId10"/>
    <sheet name="Возводимые объекты 8" sheetId="13" r:id="rId11"/>
    <sheet name="График стр-ва 9" sheetId="14" r:id="rId12"/>
    <sheet name="График лизинговых платежей 10" sheetId="18" r:id="rId13"/>
    <sheet name="11 Себестоимость" sheetId="20" r:id="rId14"/>
    <sheet name="Бюджетный эффект 12" sheetId="21" r:id="rId15"/>
    <sheet name="Источники средств 13" sheetId="22" r:id="rId16"/>
    <sheet name="Амортизация 14" sheetId="23" r:id="rId17"/>
  </sheets>
  <definedNames>
    <definedName name="_xlnm.Print_Area" localSheetId="12">'График лизинговых платежей 10'!$A$2:$G$46</definedName>
    <definedName name="_xlnm.Print_Area" localSheetId="9">'Кап. затраты Оборудование 7'!$A$1:$E$21</definedName>
    <definedName name="_xlnm.Print_Area" localSheetId="1">'Титул 2'!$A$1:$B$24</definedName>
    <definedName name="_xlnm.Print_Area" localSheetId="7">'Штат 6 '!$A$1:$I$55</definedName>
    <definedName name="_xlnm.Print_Area" localSheetId="8">'Штат 6.1.'!$A$1:$I$55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2" i="23" l="1"/>
  <c r="K32" i="23"/>
  <c r="J32" i="23"/>
  <c r="I32" i="23"/>
  <c r="H32" i="23"/>
  <c r="G32" i="23"/>
  <c r="F32" i="23"/>
  <c r="E32" i="23"/>
  <c r="D32" i="23"/>
  <c r="C32" i="23"/>
  <c r="L31" i="23"/>
  <c r="K31" i="23"/>
  <c r="J31" i="23"/>
  <c r="I31" i="23"/>
  <c r="H31" i="23"/>
  <c r="G31" i="23"/>
  <c r="F31" i="23"/>
  <c r="E31" i="23"/>
  <c r="D31" i="23"/>
  <c r="C31" i="23"/>
  <c r="H30" i="23"/>
  <c r="C30" i="23"/>
  <c r="H29" i="23"/>
  <c r="C29" i="23"/>
  <c r="H28" i="23"/>
  <c r="C28" i="23"/>
  <c r="H27" i="23"/>
  <c r="C27" i="23"/>
  <c r="H26" i="23"/>
  <c r="C26" i="23"/>
  <c r="L23" i="23"/>
  <c r="K23" i="23"/>
  <c r="J23" i="23"/>
  <c r="I23" i="23"/>
  <c r="H23" i="23"/>
  <c r="G23" i="23"/>
  <c r="F23" i="23"/>
  <c r="E23" i="23"/>
  <c r="D23" i="23"/>
  <c r="C23" i="23"/>
  <c r="H22" i="23"/>
  <c r="C22" i="23"/>
  <c r="H21" i="23"/>
  <c r="C21" i="23"/>
  <c r="H20" i="23"/>
  <c r="C20" i="23"/>
  <c r="H19" i="23"/>
  <c r="C19" i="23"/>
  <c r="H18" i="23"/>
  <c r="C18" i="23"/>
  <c r="L16" i="23"/>
  <c r="K16" i="23"/>
  <c r="J16" i="23"/>
  <c r="I16" i="23"/>
  <c r="H16" i="23"/>
  <c r="G16" i="23"/>
  <c r="F16" i="23"/>
  <c r="E16" i="23"/>
  <c r="D16" i="23"/>
  <c r="C16" i="23"/>
  <c r="H15" i="23"/>
  <c r="C15" i="23"/>
  <c r="H14" i="23"/>
  <c r="C14" i="23"/>
  <c r="H13" i="23"/>
  <c r="C13" i="23"/>
  <c r="L11" i="23"/>
  <c r="K11" i="23"/>
  <c r="J11" i="23"/>
  <c r="I11" i="23"/>
  <c r="H11" i="23"/>
  <c r="G11" i="23"/>
  <c r="F11" i="23"/>
  <c r="E11" i="23"/>
  <c r="D11" i="23"/>
  <c r="C11" i="23"/>
  <c r="L9" i="23"/>
  <c r="K9" i="23"/>
  <c r="J9" i="23"/>
  <c r="I9" i="23"/>
  <c r="H9" i="23"/>
  <c r="G9" i="23"/>
  <c r="F9" i="23"/>
  <c r="E9" i="23"/>
  <c r="D9" i="23"/>
  <c r="C9" i="23"/>
  <c r="C20" i="22"/>
  <c r="C22" i="22"/>
  <c r="B9" i="21"/>
  <c r="B6" i="21"/>
  <c r="B18" i="21"/>
  <c r="B21" i="21"/>
  <c r="B22" i="21"/>
  <c r="C9" i="21"/>
  <c r="C6" i="21"/>
  <c r="C18" i="21"/>
  <c r="C21" i="21"/>
  <c r="C22" i="21"/>
  <c r="D9" i="21"/>
  <c r="D6" i="21"/>
  <c r="D18" i="21"/>
  <c r="D21" i="21"/>
  <c r="D22" i="21"/>
  <c r="E9" i="21"/>
  <c r="E6" i="21"/>
  <c r="E18" i="21"/>
  <c r="E21" i="21"/>
  <c r="E22" i="21"/>
  <c r="F9" i="21"/>
  <c r="F6" i="21"/>
  <c r="F18" i="21"/>
  <c r="F21" i="21"/>
  <c r="F22" i="21"/>
  <c r="B19" i="21"/>
  <c r="C19" i="21"/>
  <c r="D19" i="21"/>
  <c r="E19" i="21"/>
  <c r="F19" i="21"/>
  <c r="H46" i="20"/>
  <c r="I46" i="20"/>
  <c r="J46" i="20"/>
  <c r="K46" i="20"/>
  <c r="A9" i="20"/>
  <c r="K45" i="20"/>
  <c r="J45" i="20"/>
  <c r="I45" i="20"/>
  <c r="H45" i="20"/>
  <c r="C46" i="20"/>
  <c r="D46" i="20"/>
  <c r="E46" i="20"/>
  <c r="F46" i="20"/>
  <c r="F45" i="20"/>
  <c r="E45" i="20"/>
  <c r="D45" i="20"/>
  <c r="C45" i="20"/>
  <c r="H12" i="20"/>
  <c r="H20" i="20"/>
  <c r="H26" i="20"/>
  <c r="H32" i="20"/>
  <c r="H18" i="20"/>
  <c r="H38" i="20"/>
  <c r="H9" i="20"/>
  <c r="I12" i="20"/>
  <c r="I20" i="20"/>
  <c r="I26" i="20"/>
  <c r="I32" i="20"/>
  <c r="I18" i="20"/>
  <c r="I38" i="20"/>
  <c r="I9" i="20"/>
  <c r="J12" i="20"/>
  <c r="J20" i="20"/>
  <c r="J26" i="20"/>
  <c r="J32" i="20"/>
  <c r="J18" i="20"/>
  <c r="J38" i="20"/>
  <c r="J9" i="20"/>
  <c r="K12" i="20"/>
  <c r="K20" i="20"/>
  <c r="K26" i="20"/>
  <c r="K32" i="20"/>
  <c r="K18" i="20"/>
  <c r="K38" i="20"/>
  <c r="K9" i="20"/>
  <c r="G9" i="20"/>
  <c r="G45" i="20"/>
  <c r="G46" i="20"/>
  <c r="C12" i="20"/>
  <c r="C20" i="20"/>
  <c r="C26" i="20"/>
  <c r="C32" i="20"/>
  <c r="C18" i="20"/>
  <c r="C38" i="20"/>
  <c r="C9" i="20"/>
  <c r="D12" i="20"/>
  <c r="D20" i="20"/>
  <c r="D26" i="20"/>
  <c r="D32" i="20"/>
  <c r="D18" i="20"/>
  <c r="D38" i="20"/>
  <c r="D9" i="20"/>
  <c r="E12" i="20"/>
  <c r="E20" i="20"/>
  <c r="E26" i="20"/>
  <c r="E32" i="20"/>
  <c r="E18" i="20"/>
  <c r="E38" i="20"/>
  <c r="E9" i="20"/>
  <c r="F12" i="20"/>
  <c r="F20" i="20"/>
  <c r="F26" i="20"/>
  <c r="F32" i="20"/>
  <c r="F18" i="20"/>
  <c r="F38" i="20"/>
  <c r="F9" i="20"/>
  <c r="B9" i="20"/>
  <c r="B45" i="20"/>
  <c r="B46" i="20"/>
  <c r="G44" i="20"/>
  <c r="B44" i="20"/>
  <c r="G43" i="20"/>
  <c r="B43" i="20"/>
  <c r="G42" i="20"/>
  <c r="B42" i="20"/>
  <c r="G41" i="20"/>
  <c r="B41" i="20"/>
  <c r="G40" i="20"/>
  <c r="B40" i="20"/>
  <c r="G38" i="20"/>
  <c r="B38" i="20"/>
  <c r="G37" i="20"/>
  <c r="B37" i="20"/>
  <c r="G36" i="20"/>
  <c r="B36" i="20"/>
  <c r="G35" i="20"/>
  <c r="B35" i="20"/>
  <c r="G34" i="20"/>
  <c r="B34" i="20"/>
  <c r="G32" i="20"/>
  <c r="B32" i="20"/>
  <c r="G31" i="20"/>
  <c r="B31" i="20"/>
  <c r="G30" i="20"/>
  <c r="B30" i="20"/>
  <c r="G29" i="20"/>
  <c r="B29" i="20"/>
  <c r="G28" i="20"/>
  <c r="B28" i="20"/>
  <c r="G26" i="20"/>
  <c r="B26" i="20"/>
  <c r="G25" i="20"/>
  <c r="B25" i="20"/>
  <c r="G24" i="20"/>
  <c r="B24" i="20"/>
  <c r="G23" i="20"/>
  <c r="B23" i="20"/>
  <c r="G22" i="20"/>
  <c r="B22" i="20"/>
  <c r="G20" i="20"/>
  <c r="B20" i="20"/>
  <c r="G18" i="20"/>
  <c r="B18" i="20"/>
  <c r="G17" i="20"/>
  <c r="B17" i="20"/>
  <c r="G16" i="20"/>
  <c r="B16" i="20"/>
  <c r="G15" i="20"/>
  <c r="B15" i="20"/>
  <c r="G14" i="20"/>
  <c r="B14" i="20"/>
  <c r="G12" i="20"/>
  <c r="B12" i="20"/>
  <c r="H8" i="19"/>
  <c r="H9" i="19"/>
  <c r="H10" i="19"/>
  <c r="H11" i="19"/>
  <c r="H12" i="19"/>
  <c r="H14" i="19"/>
  <c r="H15" i="19"/>
  <c r="H16" i="19"/>
  <c r="H17" i="19"/>
  <c r="H19" i="19"/>
  <c r="H20" i="19"/>
  <c r="H21" i="19"/>
  <c r="H23" i="19"/>
  <c r="H24" i="19"/>
  <c r="H25" i="19"/>
  <c r="H26" i="19"/>
  <c r="H27" i="19"/>
  <c r="H28" i="19"/>
  <c r="H30" i="19"/>
  <c r="H31" i="19"/>
  <c r="H32" i="19"/>
  <c r="H33" i="19"/>
  <c r="H37" i="19"/>
  <c r="H39" i="19"/>
  <c r="H41" i="19"/>
  <c r="H44" i="19"/>
  <c r="H46" i="19"/>
  <c r="H49" i="19"/>
  <c r="H51" i="19"/>
  <c r="H54" i="19"/>
  <c r="H55" i="19"/>
  <c r="H56" i="19"/>
  <c r="G56" i="19"/>
  <c r="F12" i="19"/>
  <c r="F17" i="19"/>
  <c r="F21" i="19"/>
  <c r="F28" i="19"/>
  <c r="F32" i="19"/>
  <c r="F33" i="19"/>
  <c r="F44" i="19"/>
  <c r="F49" i="19"/>
  <c r="F54" i="19"/>
  <c r="F55" i="19"/>
  <c r="F56" i="19"/>
  <c r="D21" i="17"/>
  <c r="D22" i="17"/>
  <c r="E21" i="17"/>
  <c r="E22" i="17"/>
  <c r="F21" i="17"/>
  <c r="F22" i="17"/>
  <c r="G21" i="17"/>
  <c r="G22" i="17"/>
  <c r="H21" i="17"/>
  <c r="H22" i="17"/>
  <c r="I21" i="17"/>
  <c r="I22" i="17"/>
  <c r="J21" i="17"/>
  <c r="J22" i="17"/>
  <c r="K21" i="17"/>
  <c r="K22" i="17"/>
  <c r="L21" i="17"/>
  <c r="L22" i="17"/>
  <c r="M21" i="17"/>
  <c r="M22" i="17"/>
  <c r="N21" i="17"/>
  <c r="N22" i="17"/>
  <c r="O21" i="17"/>
  <c r="O22" i="17"/>
  <c r="P21" i="17"/>
  <c r="P19" i="17"/>
  <c r="P18" i="17"/>
  <c r="L11" i="17"/>
  <c r="M11" i="17"/>
  <c r="N11" i="17"/>
  <c r="O11" i="17"/>
  <c r="C20" i="9"/>
  <c r="E21" i="9"/>
  <c r="F21" i="9"/>
  <c r="G21" i="9"/>
  <c r="H21" i="9"/>
  <c r="I21" i="9"/>
  <c r="J21" i="9"/>
  <c r="K21" i="9"/>
  <c r="L21" i="9"/>
  <c r="M21" i="9"/>
  <c r="N21" i="9"/>
  <c r="O21" i="9"/>
  <c r="D21" i="9"/>
  <c r="E7" i="9"/>
  <c r="F7" i="9"/>
  <c r="G7" i="9"/>
  <c r="H7" i="9"/>
  <c r="I7" i="9"/>
  <c r="J7" i="9"/>
  <c r="K7" i="9"/>
  <c r="L7" i="9"/>
  <c r="M7" i="9"/>
  <c r="N7" i="9"/>
  <c r="O7" i="9"/>
  <c r="D7" i="9"/>
  <c r="D20" i="9"/>
  <c r="D6" i="9"/>
  <c r="B28" i="9"/>
  <c r="A9" i="9"/>
  <c r="B9" i="9"/>
  <c r="A10" i="9"/>
  <c r="B10" i="9"/>
  <c r="A11" i="9"/>
  <c r="B11" i="9"/>
  <c r="A12" i="9"/>
  <c r="B12" i="9"/>
  <c r="A13" i="9"/>
  <c r="B13" i="9"/>
  <c r="B14" i="9"/>
  <c r="B8" i="9"/>
  <c r="A8" i="9"/>
  <c r="E20" i="5"/>
  <c r="F20" i="5"/>
  <c r="G20" i="5"/>
  <c r="H20" i="5"/>
  <c r="I20" i="5"/>
  <c r="J20" i="5"/>
  <c r="K20" i="5"/>
  <c r="L20" i="5"/>
  <c r="M20" i="5"/>
  <c r="N20" i="5"/>
  <c r="O20" i="5"/>
  <c r="D20" i="5"/>
  <c r="A29" i="5"/>
  <c r="B27" i="5"/>
  <c r="B22" i="5"/>
  <c r="B23" i="5"/>
  <c r="B24" i="5"/>
  <c r="B25" i="5"/>
  <c r="B26" i="5"/>
  <c r="B21" i="5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C27" i="9"/>
  <c r="D27" i="9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A23" i="9"/>
  <c r="B23" i="9"/>
  <c r="C23" i="9"/>
  <c r="A24" i="9"/>
  <c r="B24" i="9"/>
  <c r="C24" i="9"/>
  <c r="A25" i="9"/>
  <c r="B25" i="9"/>
  <c r="C25" i="9"/>
  <c r="A26" i="9"/>
  <c r="B26" i="9"/>
  <c r="A27" i="9"/>
  <c r="B27" i="9"/>
  <c r="C22" i="9"/>
  <c r="B22" i="9"/>
  <c r="A22" i="9"/>
  <c r="D29" i="5"/>
  <c r="P25" i="5"/>
  <c r="P29" i="5"/>
  <c r="O29" i="5"/>
  <c r="N29" i="5"/>
  <c r="M29" i="5"/>
  <c r="L29" i="5"/>
  <c r="K29" i="5"/>
  <c r="J29" i="5"/>
  <c r="I29" i="5"/>
  <c r="H29" i="5"/>
  <c r="G29" i="5"/>
  <c r="F29" i="5"/>
  <c r="E29" i="5"/>
  <c r="E14" i="5"/>
  <c r="F14" i="5"/>
  <c r="G14" i="5"/>
  <c r="H14" i="5"/>
  <c r="I14" i="5"/>
  <c r="J14" i="5"/>
  <c r="K14" i="5"/>
  <c r="L14" i="5"/>
  <c r="M14" i="5"/>
  <c r="N14" i="5"/>
  <c r="O14" i="5"/>
  <c r="P14" i="5"/>
  <c r="D14" i="5"/>
  <c r="E28" i="5"/>
  <c r="F28" i="5"/>
  <c r="G28" i="5"/>
  <c r="H28" i="5"/>
  <c r="I28" i="5"/>
  <c r="J28" i="5"/>
  <c r="K28" i="5"/>
  <c r="L28" i="5"/>
  <c r="M28" i="5"/>
  <c r="N28" i="5"/>
  <c r="O28" i="5"/>
  <c r="P21" i="5"/>
  <c r="P22" i="5"/>
  <c r="P23" i="5"/>
  <c r="P24" i="5"/>
  <c r="P26" i="5"/>
  <c r="P28" i="5"/>
  <c r="D28" i="5"/>
  <c r="E13" i="5"/>
  <c r="F13" i="5"/>
  <c r="G13" i="5"/>
  <c r="H13" i="5"/>
  <c r="I13" i="5"/>
  <c r="J13" i="5"/>
  <c r="K13" i="5"/>
  <c r="L13" i="5"/>
  <c r="M13" i="5"/>
  <c r="N13" i="5"/>
  <c r="O13" i="5"/>
  <c r="P13" i="5"/>
  <c r="D13" i="5"/>
  <c r="B14" i="18"/>
  <c r="F20" i="18"/>
  <c r="E19" i="18"/>
  <c r="F19" i="18"/>
  <c r="G19" i="18"/>
  <c r="F21" i="18"/>
  <c r="F22" i="18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E27" i="9"/>
  <c r="F27" i="9"/>
  <c r="G27" i="9"/>
  <c r="H27" i="9"/>
  <c r="I27" i="9"/>
  <c r="J27" i="9"/>
  <c r="K27" i="9"/>
  <c r="L27" i="9"/>
  <c r="M27" i="9"/>
  <c r="N27" i="9"/>
  <c r="O27" i="9"/>
  <c r="P27" i="9"/>
  <c r="P29" i="9"/>
  <c r="D9" i="9"/>
  <c r="E9" i="9"/>
  <c r="F9" i="9"/>
  <c r="G9" i="9"/>
  <c r="H9" i="9"/>
  <c r="I9" i="9"/>
  <c r="J9" i="9"/>
  <c r="K9" i="9"/>
  <c r="L9" i="9"/>
  <c r="M9" i="9"/>
  <c r="N9" i="9"/>
  <c r="O9" i="9"/>
  <c r="P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D8" i="9"/>
  <c r="E8" i="9"/>
  <c r="F8" i="9"/>
  <c r="G8" i="9"/>
  <c r="H8" i="9"/>
  <c r="I8" i="9"/>
  <c r="J8" i="9"/>
  <c r="K8" i="9"/>
  <c r="L8" i="9"/>
  <c r="M8" i="9"/>
  <c r="N8" i="9"/>
  <c r="O8" i="9"/>
  <c r="P8" i="9"/>
  <c r="P15" i="9"/>
  <c r="E19" i="14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H8" i="16"/>
  <c r="H9" i="16"/>
  <c r="H10" i="16"/>
  <c r="H11" i="16"/>
  <c r="H12" i="16"/>
  <c r="I17" i="15"/>
  <c r="J17" i="15"/>
  <c r="K17" i="15"/>
  <c r="L17" i="15"/>
  <c r="M17" i="15"/>
  <c r="N17" i="15"/>
  <c r="O17" i="15"/>
  <c r="P17" i="15"/>
  <c r="H23" i="16"/>
  <c r="H24" i="16"/>
  <c r="H25" i="16"/>
  <c r="H26" i="16"/>
  <c r="H27" i="16"/>
  <c r="H28" i="16"/>
  <c r="K20" i="15"/>
  <c r="L20" i="15"/>
  <c r="M20" i="15"/>
  <c r="N20" i="15"/>
  <c r="O20" i="15"/>
  <c r="H19" i="16"/>
  <c r="H20" i="16"/>
  <c r="H21" i="16"/>
  <c r="J19" i="15"/>
  <c r="K19" i="15"/>
  <c r="L19" i="15"/>
  <c r="M19" i="15"/>
  <c r="N19" i="15"/>
  <c r="O19" i="15"/>
  <c r="H14" i="16"/>
  <c r="H15" i="16"/>
  <c r="H16" i="16"/>
  <c r="H17" i="16"/>
  <c r="I18" i="15"/>
  <c r="J18" i="15"/>
  <c r="K18" i="15"/>
  <c r="L18" i="15"/>
  <c r="M18" i="15"/>
  <c r="N18" i="15"/>
  <c r="O18" i="15"/>
  <c r="P21" i="15"/>
  <c r="G56" i="16"/>
  <c r="H30" i="16"/>
  <c r="H31" i="16"/>
  <c r="H32" i="16"/>
  <c r="H33" i="16"/>
  <c r="H37" i="16"/>
  <c r="H39" i="16"/>
  <c r="H41" i="16"/>
  <c r="H44" i="16"/>
  <c r="H46" i="16"/>
  <c r="H49" i="16"/>
  <c r="H51" i="16"/>
  <c r="H54" i="16"/>
  <c r="H55" i="16"/>
  <c r="H56" i="16"/>
  <c r="F12" i="16"/>
  <c r="F17" i="16"/>
  <c r="F21" i="16"/>
  <c r="F28" i="16"/>
  <c r="F32" i="16"/>
  <c r="F33" i="16"/>
  <c r="F44" i="16"/>
  <c r="F49" i="16"/>
  <c r="F54" i="16"/>
  <c r="F55" i="16"/>
  <c r="F56" i="16"/>
  <c r="C28" i="15"/>
  <c r="H18" i="15"/>
  <c r="D24" i="15"/>
  <c r="D25" i="15"/>
  <c r="D26" i="15"/>
  <c r="D27" i="15"/>
  <c r="D29" i="15"/>
  <c r="D23" i="15"/>
  <c r="E24" i="15"/>
  <c r="E25" i="15"/>
  <c r="E26" i="15"/>
  <c r="E27" i="15"/>
  <c r="E29" i="15"/>
  <c r="E23" i="15"/>
  <c r="F24" i="15"/>
  <c r="F25" i="15"/>
  <c r="F26" i="15"/>
  <c r="F27" i="15"/>
  <c r="F29" i="15"/>
  <c r="F23" i="15"/>
  <c r="G24" i="15"/>
  <c r="G25" i="15"/>
  <c r="G26" i="15"/>
  <c r="G27" i="15"/>
  <c r="G29" i="15"/>
  <c r="G23" i="15"/>
  <c r="H24" i="15"/>
  <c r="H25" i="15"/>
  <c r="H26" i="15"/>
  <c r="H27" i="15"/>
  <c r="H29" i="15"/>
  <c r="H23" i="15"/>
  <c r="I24" i="15"/>
  <c r="I25" i="15"/>
  <c r="I26" i="15"/>
  <c r="I27" i="15"/>
  <c r="I29" i="15"/>
  <c r="I23" i="15"/>
  <c r="J24" i="15"/>
  <c r="J25" i="15"/>
  <c r="J26" i="15"/>
  <c r="J27" i="15"/>
  <c r="J29" i="15"/>
  <c r="J23" i="15"/>
  <c r="K24" i="15"/>
  <c r="K25" i="15"/>
  <c r="K26" i="15"/>
  <c r="K27" i="15"/>
  <c r="K29" i="15"/>
  <c r="K23" i="15"/>
  <c r="L24" i="15"/>
  <c r="L25" i="15"/>
  <c r="L26" i="15"/>
  <c r="L27" i="15"/>
  <c r="L29" i="15"/>
  <c r="L23" i="15"/>
  <c r="M24" i="15"/>
  <c r="M25" i="15"/>
  <c r="M26" i="15"/>
  <c r="M27" i="15"/>
  <c r="M29" i="15"/>
  <c r="M23" i="15"/>
  <c r="N24" i="15"/>
  <c r="N25" i="15"/>
  <c r="N26" i="15"/>
  <c r="N27" i="15"/>
  <c r="N29" i="15"/>
  <c r="N23" i="15"/>
  <c r="O24" i="15"/>
  <c r="O25" i="15"/>
  <c r="O26" i="15"/>
  <c r="O27" i="15"/>
  <c r="O29" i="15"/>
  <c r="O23" i="15"/>
  <c r="P23" i="15"/>
  <c r="P24" i="15"/>
  <c r="P25" i="15"/>
  <c r="P26" i="15"/>
  <c r="P27" i="15"/>
  <c r="P29" i="15"/>
  <c r="E20" i="14"/>
  <c r="F20" i="14"/>
  <c r="G20" i="14"/>
  <c r="H20" i="14"/>
  <c r="I20" i="14"/>
  <c r="J20" i="14"/>
  <c r="K20" i="14"/>
  <c r="L20" i="14"/>
  <c r="M20" i="14"/>
  <c r="N20" i="14"/>
  <c r="O20" i="14"/>
  <c r="D20" i="14"/>
  <c r="P20" i="14"/>
  <c r="D10" i="17"/>
  <c r="D42" i="15"/>
  <c r="E10" i="17"/>
  <c r="E42" i="15"/>
  <c r="F10" i="17"/>
  <c r="F42" i="15"/>
  <c r="G10" i="17"/>
  <c r="G42" i="15"/>
  <c r="H10" i="17"/>
  <c r="H42" i="15"/>
  <c r="I10" i="17"/>
  <c r="I42" i="15"/>
  <c r="J10" i="17"/>
  <c r="J42" i="15"/>
  <c r="K10" i="17"/>
  <c r="K42" i="15"/>
  <c r="L10" i="17"/>
  <c r="L42" i="15"/>
  <c r="M10" i="17"/>
  <c r="M42" i="15"/>
  <c r="N10" i="17"/>
  <c r="N42" i="15"/>
  <c r="O10" i="17"/>
  <c r="O42" i="15"/>
  <c r="P42" i="15"/>
  <c r="C16" i="15"/>
  <c r="C30" i="15"/>
  <c r="C25" i="15"/>
  <c r="C26" i="15"/>
  <c r="C27" i="15"/>
  <c r="C29" i="15"/>
  <c r="C24" i="15"/>
  <c r="C23" i="15"/>
  <c r="E7" i="10"/>
  <c r="E8" i="10"/>
  <c r="E9" i="10"/>
  <c r="E10" i="10"/>
  <c r="E11" i="10"/>
  <c r="E12" i="10"/>
  <c r="E13" i="10"/>
  <c r="E14" i="10"/>
  <c r="E15" i="10"/>
  <c r="E16" i="10"/>
  <c r="E19" i="10"/>
  <c r="D21" i="14"/>
  <c r="E21" i="14"/>
  <c r="F21" i="14"/>
  <c r="G21" i="14"/>
  <c r="H21" i="14"/>
  <c r="I21" i="14"/>
  <c r="J21" i="14"/>
  <c r="K21" i="14"/>
  <c r="L21" i="14"/>
  <c r="M21" i="14"/>
  <c r="N21" i="14"/>
  <c r="O21" i="14"/>
  <c r="E17" i="10"/>
  <c r="E18" i="10"/>
  <c r="D8" i="15"/>
  <c r="D16" i="15"/>
  <c r="D30" i="15"/>
  <c r="D38" i="15"/>
  <c r="D43" i="15"/>
  <c r="D46" i="15"/>
  <c r="E8" i="15"/>
  <c r="E16" i="15"/>
  <c r="E30" i="15"/>
  <c r="E38" i="15"/>
  <c r="E43" i="15"/>
  <c r="E46" i="15"/>
  <c r="F8" i="15"/>
  <c r="F16" i="15"/>
  <c r="F30" i="15"/>
  <c r="F38" i="15"/>
  <c r="F43" i="15"/>
  <c r="F46" i="15"/>
  <c r="G8" i="15"/>
  <c r="G16" i="15"/>
  <c r="G30" i="15"/>
  <c r="G38" i="15"/>
  <c r="G43" i="15"/>
  <c r="G46" i="15"/>
  <c r="H8" i="15"/>
  <c r="H16" i="15"/>
  <c r="H30" i="15"/>
  <c r="H38" i="15"/>
  <c r="H43" i="15"/>
  <c r="H46" i="15"/>
  <c r="I8" i="15"/>
  <c r="I16" i="15"/>
  <c r="I30" i="15"/>
  <c r="I38" i="15"/>
  <c r="I43" i="15"/>
  <c r="I46" i="15"/>
  <c r="J8" i="15"/>
  <c r="J16" i="15"/>
  <c r="J30" i="15"/>
  <c r="J38" i="15"/>
  <c r="J43" i="15"/>
  <c r="J46" i="15"/>
  <c r="K8" i="15"/>
  <c r="K16" i="15"/>
  <c r="K30" i="15"/>
  <c r="K38" i="15"/>
  <c r="K43" i="15"/>
  <c r="K46" i="15"/>
  <c r="L8" i="15"/>
  <c r="L16" i="15"/>
  <c r="L30" i="15"/>
  <c r="L38" i="15"/>
  <c r="L43" i="15"/>
  <c r="L46" i="15"/>
  <c r="M8" i="15"/>
  <c r="M16" i="15"/>
  <c r="M30" i="15"/>
  <c r="M38" i="15"/>
  <c r="M43" i="15"/>
  <c r="M46" i="15"/>
  <c r="N8" i="15"/>
  <c r="N16" i="15"/>
  <c r="N30" i="15"/>
  <c r="N38" i="15"/>
  <c r="N43" i="15"/>
  <c r="N46" i="15"/>
  <c r="O8" i="15"/>
  <c r="O16" i="15"/>
  <c r="O30" i="15"/>
  <c r="O38" i="15"/>
  <c r="O43" i="15"/>
  <c r="O46" i="15"/>
  <c r="D11" i="17"/>
  <c r="P7" i="17"/>
  <c r="P8" i="17"/>
  <c r="P10" i="17"/>
  <c r="E11" i="17"/>
  <c r="F11" i="17"/>
  <c r="G11" i="17"/>
  <c r="H11" i="17"/>
  <c r="I11" i="17"/>
  <c r="J11" i="17"/>
  <c r="K11" i="17"/>
  <c r="C8" i="15"/>
  <c r="C46" i="15"/>
  <c r="P8" i="15"/>
  <c r="P9" i="15"/>
  <c r="P10" i="15"/>
  <c r="P11" i="15"/>
  <c r="P12" i="15"/>
  <c r="P13" i="15"/>
  <c r="P14" i="15"/>
  <c r="P15" i="15"/>
  <c r="P16" i="15"/>
  <c r="P18" i="15"/>
  <c r="P19" i="15"/>
  <c r="P20" i="15"/>
  <c r="P22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3" i="15"/>
  <c r="P44" i="15"/>
  <c r="P45" i="15"/>
  <c r="P46" i="15"/>
  <c r="P18" i="14"/>
  <c r="P8" i="14"/>
  <c r="P9" i="14"/>
  <c r="P10" i="14"/>
  <c r="P11" i="14"/>
  <c r="P12" i="14"/>
  <c r="P13" i="14"/>
  <c r="P14" i="14"/>
  <c r="P15" i="14"/>
  <c r="P16" i="14"/>
  <c r="P17" i="14"/>
  <c r="P19" i="14"/>
  <c r="F8" i="13"/>
  <c r="H8" i="13"/>
  <c r="F9" i="13"/>
  <c r="H9" i="13"/>
  <c r="F10" i="13"/>
  <c r="H10" i="13"/>
  <c r="F11" i="13"/>
  <c r="H11" i="13"/>
  <c r="F12" i="13"/>
  <c r="H12" i="13"/>
  <c r="E29" i="9"/>
  <c r="F29" i="9"/>
  <c r="G29" i="9"/>
  <c r="H29" i="9"/>
  <c r="I29" i="9"/>
  <c r="J29" i="9"/>
  <c r="K29" i="9"/>
  <c r="L29" i="9"/>
  <c r="M29" i="9"/>
  <c r="N29" i="9"/>
  <c r="O29" i="9"/>
  <c r="D29" i="9"/>
  <c r="E15" i="9"/>
  <c r="F15" i="9"/>
  <c r="G15" i="9"/>
  <c r="H15" i="9"/>
  <c r="I15" i="9"/>
  <c r="J15" i="9"/>
  <c r="K15" i="9"/>
  <c r="L15" i="9"/>
  <c r="M15" i="9"/>
  <c r="N15" i="9"/>
  <c r="O15" i="9"/>
  <c r="D15" i="9"/>
</calcChain>
</file>

<file path=xl/sharedStrings.xml><?xml version="1.0" encoding="utf-8"?>
<sst xmlns="http://schemas.openxmlformats.org/spreadsheetml/2006/main" count="570" uniqueCount="379">
  <si>
    <t xml:space="preserve">ИСХОДНЫЕ ДАННЫЕ </t>
  </si>
  <si>
    <t>ОЦЕНКИ ЭФФЕКТИВНОСТИ ИНВЕСТИЦИОННОГО ПРОЕКТА</t>
  </si>
  <si>
    <t>ЧЕЛЯБИНСК</t>
  </si>
  <si>
    <t>несущим полную ответственность за их достоверность и актуальность.</t>
  </si>
  <si>
    <t>Таблица 1. ОБЩИЕ ДАННЫЕ</t>
  </si>
  <si>
    <t>Общие данные по проекту</t>
  </si>
  <si>
    <t>Единица 
измерения</t>
  </si>
  <si>
    <t>Величина</t>
  </si>
  <si>
    <t>Срок жизни проекта</t>
  </si>
  <si>
    <t>лет</t>
  </si>
  <si>
    <t>Длительность инвестиционной фазы проекта</t>
  </si>
  <si>
    <t>мес.</t>
  </si>
  <si>
    <t>Общая стоимость проекта*</t>
  </si>
  <si>
    <t>Сумма используемого кредита</t>
  </si>
  <si>
    <t>Длительность периода действия кредитного договора</t>
  </si>
  <si>
    <t>*Данные цифры будут корректироваться при расчетах и переговорах с поставщиками</t>
  </si>
  <si>
    <t>№</t>
  </si>
  <si>
    <t>Наименование налога</t>
  </si>
  <si>
    <t>Ставка, %
или иная единица измерения</t>
  </si>
  <si>
    <t>Налогооб-
лагаемая база</t>
  </si>
  <si>
    <t>Особенности, льготы</t>
  </si>
  <si>
    <t>Налог на имущество</t>
  </si>
  <si>
    <t>Таблица 2. НАЛОГОВОЕ ОКРУЖЕНИЕ</t>
  </si>
  <si>
    <t>Налог на добавленную стоимость</t>
  </si>
  <si>
    <t>Наименование</t>
  </si>
  <si>
    <t>Реклама</t>
  </si>
  <si>
    <t xml:space="preserve">                                                                    Утверждаю:</t>
  </si>
  <si>
    <t xml:space="preserve">ИТОГО </t>
  </si>
  <si>
    <t>Итого по 
году</t>
  </si>
  <si>
    <t>№ п/п</t>
  </si>
  <si>
    <t>№ 
п/п</t>
  </si>
  <si>
    <t>ИНВЕСТИЦИОННЫЙ ПОРОЕКТ</t>
  </si>
  <si>
    <t>Ед. 
измерения</t>
  </si>
  <si>
    <t>Таблица 4. ПРОГРАММА ПРОДАЖ В ДЕНЕЖНОМ ВЫРАЖЕНИИ</t>
  </si>
  <si>
    <t>Курс USD</t>
  </si>
  <si>
    <t>руб/доллар</t>
  </si>
  <si>
    <t>Наименование 
помещения</t>
  </si>
  <si>
    <t>Длина
(м)</t>
  </si>
  <si>
    <t>Ширина
(м)</t>
  </si>
  <si>
    <t>Этажность</t>
  </si>
  <si>
    <t>Площадь*
кв. м.</t>
  </si>
  <si>
    <t>Сметная 
стоимость (руб)</t>
  </si>
  <si>
    <t>1.1.</t>
  </si>
  <si>
    <t>1.2.</t>
  </si>
  <si>
    <t>1.3.</t>
  </si>
  <si>
    <t>ИТОГО:</t>
  </si>
  <si>
    <t>Размеры приведены приблизительно, исходя из существующего эскиза проекта</t>
  </si>
  <si>
    <t>№
 п/п</t>
  </si>
  <si>
    <t>Статья расходов</t>
  </si>
  <si>
    <t>график производства работ и оплаты капитальных затрат (тысяч рублей)</t>
  </si>
  <si>
    <t>ИТОГО 
за год (руб).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</si>
  <si>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</si>
  <si>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</si>
  <si>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</si>
  <si>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</si>
  <si>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</si>
  <si>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</si>
  <si>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</si>
  <si>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</si>
  <si>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</si>
  <si>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</si>
  <si>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</si>
  <si>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</si>
  <si>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период</t>
  </si>
  <si>
    <t>ИТОГО с нарастающей</t>
  </si>
  <si>
    <t>*ПРИМЕЧАНИЕ 1</t>
  </si>
  <si>
    <t>** ПРИМЕЧАНИЕ 2</t>
  </si>
  <si>
    <t>Цены приведены предварительные исходя из укрупнённых показателей</t>
  </si>
  <si>
    <t>Предв. Цена** USD/1 кв. м.</t>
  </si>
  <si>
    <t>Статья затрат</t>
  </si>
  <si>
    <t>ИТОГО 
за год (руб)</t>
  </si>
  <si>
    <t>Коммунальные платежи</t>
  </si>
  <si>
    <t>1.1.1.</t>
  </si>
  <si>
    <t>Электроэнергия</t>
  </si>
  <si>
    <t>1.1.2.</t>
  </si>
  <si>
    <t>1.1.3.</t>
  </si>
  <si>
    <t>Вода и канализация</t>
  </si>
  <si>
    <t>1.1.4.</t>
  </si>
  <si>
    <t>Телефон</t>
  </si>
  <si>
    <t>5.1.</t>
  </si>
  <si>
    <t>5.2.</t>
  </si>
  <si>
    <t>Отдел снабжения</t>
  </si>
  <si>
    <t>Хозяйственный отдел</t>
  </si>
  <si>
    <t>Складское хозяйство</t>
  </si>
  <si>
    <t>Прочие налоги с ФОТ (0,2% от ФОТ)</t>
  </si>
  <si>
    <t>Канцтовары</t>
  </si>
  <si>
    <t>ККМ обслуж.</t>
  </si>
  <si>
    <t>Хозяйственные нужды</t>
  </si>
  <si>
    <t>Представительские затраты</t>
  </si>
  <si>
    <t>Информационные услуги</t>
  </si>
  <si>
    <t>Плата за землю и аренда</t>
  </si>
  <si>
    <t>Командировочные затраты</t>
  </si>
  <si>
    <t xml:space="preserve">Прочие </t>
  </si>
  <si>
    <t>Налог на рекламу (5% от объёма размещения)</t>
  </si>
  <si>
    <t>Прочие затраты</t>
  </si>
  <si>
    <t>ИТОГО в периоде</t>
  </si>
  <si>
    <t>Январь</t>
  </si>
  <si>
    <t xml:space="preserve">февраль </t>
  </si>
  <si>
    <t>ГСМ и содержание машин на нужды СТО</t>
  </si>
  <si>
    <t>АУП СТО</t>
  </si>
  <si>
    <t>Должность по штатному расписанию</t>
  </si>
  <si>
    <t>Кол-во ставок</t>
  </si>
  <si>
    <t>Оклад</t>
  </si>
  <si>
    <t>Фонд  оплаты  труда</t>
  </si>
  <si>
    <t>Примечание</t>
  </si>
  <si>
    <t>в 2003г.</t>
  </si>
  <si>
    <t>в 2004г.</t>
  </si>
  <si>
    <t>Административно-управленческий аппарат</t>
  </si>
  <si>
    <t>ИТОГО по АУП</t>
  </si>
  <si>
    <t>ИТОГО по бухгалтерии</t>
  </si>
  <si>
    <t>ИТОГО по ОС</t>
  </si>
  <si>
    <t>Хозяйственный  отдел</t>
  </si>
  <si>
    <t>ИТОГО по ХоЗо</t>
  </si>
  <si>
    <t>Заведующий  складом</t>
  </si>
  <si>
    <t>ИТОГО по складскому хозяйству</t>
  </si>
  <si>
    <t>5.3.</t>
  </si>
  <si>
    <t>5.6.</t>
  </si>
  <si>
    <t>РКО банка СБ РФ</t>
  </si>
  <si>
    <t xml:space="preserve">Оплата услуг служебного грузового транспорта </t>
  </si>
  <si>
    <t>Бухгалтерия и ПЭО</t>
  </si>
  <si>
    <t>Кладовщик</t>
  </si>
  <si>
    <t xml:space="preserve">Бухгалтерия </t>
  </si>
  <si>
    <t>(Артикул)  Наименование продукта</t>
  </si>
  <si>
    <t>Сумма без НДС:</t>
  </si>
  <si>
    <t>НДС:</t>
  </si>
  <si>
    <t>Количество</t>
  </si>
  <si>
    <t>№
п/п</t>
  </si>
  <si>
    <t>Спецификация 1</t>
  </si>
  <si>
    <t xml:space="preserve">Окладная заработная плата работников </t>
  </si>
  <si>
    <t>Таблица 6.1.   АУП и вспомогательный персонал</t>
  </si>
  <si>
    <t>Таблица 6.2.  Основной производственный персонал</t>
  </si>
  <si>
    <t xml:space="preserve"> </t>
  </si>
  <si>
    <t>Взносы в пенсионный фонд</t>
  </si>
  <si>
    <t>6.1.</t>
  </si>
  <si>
    <t>6.2.</t>
  </si>
  <si>
    <t>6.3.</t>
  </si>
  <si>
    <t>6.4.</t>
  </si>
  <si>
    <t>6.5.</t>
  </si>
  <si>
    <t>15.1.</t>
  </si>
  <si>
    <t>15.2.</t>
  </si>
  <si>
    <t>15.3.</t>
  </si>
  <si>
    <t>Обучение специалистов среднего и высшего звена</t>
  </si>
  <si>
    <t>Обучение основного производственного персонала</t>
  </si>
  <si>
    <t>Страхование имущества (здание цеха)</t>
  </si>
  <si>
    <t>Тепло (газ)</t>
  </si>
  <si>
    <t>Охрана (доплата ЧОПу за расширение зоны ответственности)</t>
  </si>
  <si>
    <t>5.4.</t>
  </si>
  <si>
    <t>5.5.</t>
  </si>
  <si>
    <t>6.6.</t>
  </si>
  <si>
    <t>Линейные ИТР</t>
  </si>
  <si>
    <t>Сдельная оплата труда (30% от валового дохода)</t>
  </si>
  <si>
    <t>"+" Премия по результатам</t>
  </si>
  <si>
    <t>ИТОГО по участку дигностики</t>
  </si>
  <si>
    <t>Агрегатный участок</t>
  </si>
  <si>
    <t>ИТОГО по участку</t>
  </si>
  <si>
    <t>ВСЕГО  основной производственный персонал</t>
  </si>
  <si>
    <t>ВСЕГО по АУП и вспомогательному персоналу</t>
  </si>
  <si>
    <t>Приёмка-выдача, иинструментальный контроль, автомойка</t>
  </si>
  <si>
    <t>Участок диагностики автомобилей мелкосочного ремонта</t>
  </si>
  <si>
    <t>ИТОГО по участку автомобилей</t>
  </si>
  <si>
    <t>ВСЕГО по предприятию</t>
  </si>
  <si>
    <t>Таблица 5.1.  РЕКЛАМА</t>
  </si>
  <si>
    <t>1. Покупка оборудования</t>
  </si>
  <si>
    <t>Месяц</t>
  </si>
  <si>
    <t>Год 1</t>
  </si>
  <si>
    <t>Год 2</t>
  </si>
  <si>
    <t>Год 3</t>
  </si>
  <si>
    <t>Стоимость оборудования, руб.</t>
  </si>
  <si>
    <t>в том числе НДС, руб.</t>
  </si>
  <si>
    <t>Стоимость имущества  без НДС, руб.</t>
  </si>
  <si>
    <t>2. Передача имущества  в лизинг</t>
  </si>
  <si>
    <t>Срок договора лизинга в мес.</t>
  </si>
  <si>
    <t>Комиссия лизинговой компании</t>
  </si>
  <si>
    <t>Аванс</t>
  </si>
  <si>
    <t>сумма аванса для оплаты поставщику</t>
  </si>
  <si>
    <t>НДС с аванса</t>
  </si>
  <si>
    <t>аванс без НДС</t>
  </si>
  <si>
    <t>Страховка</t>
  </si>
  <si>
    <t>Страховая ставка</t>
  </si>
  <si>
    <t>Разовый страховой взнос</t>
  </si>
  <si>
    <t>ИТОГО</t>
  </si>
  <si>
    <t>Общая сумма страховки</t>
  </si>
  <si>
    <t>Аванс+перв.страх.взн.</t>
  </si>
  <si>
    <t>Аванс +перв.страх.взнос</t>
  </si>
  <si>
    <t>Итого к перечислению</t>
  </si>
  <si>
    <t>Кредит</t>
  </si>
  <si>
    <t>Удорожание:</t>
  </si>
  <si>
    <t>Процент банка</t>
  </si>
  <si>
    <t xml:space="preserve">Амортизация  </t>
  </si>
  <si>
    <t>Используется линейный способ амортизации</t>
  </si>
  <si>
    <t>Срок аммортизации имущества (в годах)</t>
  </si>
  <si>
    <t>Годовая сумма амортизации</t>
  </si>
  <si>
    <t xml:space="preserve">Амортизация в месяц </t>
  </si>
  <si>
    <t>Коэффициент ускорения</t>
  </si>
  <si>
    <t>Срок амортизации с учетом коэф.ускорения(в мес.)</t>
  </si>
  <si>
    <t xml:space="preserve">Ускоренная амортизация в месяц </t>
  </si>
  <si>
    <t>Годовая сумма ускоренной амортизации</t>
  </si>
  <si>
    <t>Сводные данные</t>
  </si>
  <si>
    <t>За 1 год</t>
  </si>
  <si>
    <t>За 2 год</t>
  </si>
  <si>
    <t>За 3 год</t>
  </si>
  <si>
    <t>Итого</t>
  </si>
  <si>
    <t>Налог на имущ-во</t>
  </si>
  <si>
    <t>Комиссия</t>
  </si>
  <si>
    <t>Страховка (кроме перв.взн.)</t>
  </si>
  <si>
    <t>% по кредиту</t>
  </si>
  <si>
    <t>70% баланс.стоим.имущ-ва</t>
  </si>
  <si>
    <t>Лиз.плат.без НДС</t>
  </si>
  <si>
    <t>НДС</t>
  </si>
  <si>
    <t>Итого лиз.пл.</t>
  </si>
  <si>
    <t>-</t>
  </si>
  <si>
    <t>ВСЕГО</t>
  </si>
  <si>
    <t>Лизинговые платежи</t>
  </si>
  <si>
    <t>Период кредитного договора (месяц)</t>
  </si>
  <si>
    <t>Cумма кредита (70% от стоимости товара )</t>
  </si>
  <si>
    <t>тыс.руб.</t>
  </si>
  <si>
    <r>
      <t>Наименование проекта:</t>
    </r>
    <r>
      <rPr>
        <b/>
        <sz val="14"/>
        <rFont val="Arial"/>
        <family val="2"/>
      </rPr>
      <t xml:space="preserve"> "</t>
    </r>
    <r>
      <rPr>
        <b/>
        <sz val="14"/>
        <rFont val="Arial"/>
        <family val="2"/>
      </rPr>
      <t>…………………………………………."</t>
    </r>
  </si>
  <si>
    <r>
      <t>Организация, представляющая проект:</t>
    </r>
    <r>
      <rPr>
        <b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…………………….</t>
    </r>
    <r>
      <rPr>
        <b/>
        <sz val="14"/>
        <rFont val="Arial"/>
        <family val="2"/>
      </rPr>
      <t xml:space="preserve"> "</t>
    </r>
    <r>
      <rPr>
        <b/>
        <sz val="14"/>
        <rFont val="Arial"/>
        <family val="2"/>
      </rPr>
      <t>…………………………………..</t>
    </r>
    <r>
      <rPr>
        <b/>
        <sz val="14"/>
        <rFont val="Arial"/>
        <family val="2"/>
      </rPr>
      <t>"</t>
    </r>
  </si>
  <si>
    <t>Сведения о проекте  “………………………………………………………….."</t>
  </si>
  <si>
    <t>Составлены сотрудниками  ………………... "………………………………..."</t>
  </si>
  <si>
    <t>Директор ……...
"……………………………."</t>
  </si>
  <si>
    <t>_______________ /………………………………../</t>
  </si>
  <si>
    <t>"……"  ……………………. 20…... года</t>
  </si>
  <si>
    <r>
      <t xml:space="preserve">Все сведения приведены (в пересчете) в ценах на </t>
    </r>
    <r>
      <rPr>
        <sz val="12"/>
        <rFont val="Arial"/>
        <family val="2"/>
      </rPr>
      <t xml:space="preserve">………………….. (указать месяц) </t>
    </r>
    <r>
      <rPr>
        <sz val="12"/>
        <rFont val="Arial"/>
        <family val="2"/>
      </rPr>
      <t xml:space="preserve">  20</t>
    </r>
    <r>
      <rPr>
        <sz val="12"/>
        <rFont val="Arial"/>
        <family val="2"/>
      </rPr>
      <t xml:space="preserve">….. </t>
    </r>
    <r>
      <rPr>
        <sz val="12"/>
        <rFont val="Arial"/>
        <family val="2"/>
      </rPr>
      <t xml:space="preserve"> года.</t>
    </r>
  </si>
  <si>
    <t xml:space="preserve">Налог прибыль </t>
  </si>
  <si>
    <t>Налог на вмененный доход</t>
  </si>
  <si>
    <t>Налог по упрощённой системе налогообложения</t>
  </si>
  <si>
    <t>Акциз</t>
  </si>
  <si>
    <t>Налог с оборота</t>
  </si>
  <si>
    <t>Отчисления в фонд социального страхования (ФСС)</t>
  </si>
  <si>
    <t>Отчисления в пенсионный фонд (ПФР)</t>
  </si>
  <si>
    <t>Отчисления в местный фонд обязательного медицинскго страхования (МФОМС)</t>
  </si>
  <si>
    <t>Очисления в Федеральный фонд обязательного медицинского страхования (ФФОМС)</t>
  </si>
  <si>
    <t>Отчисления за опасные условия труда</t>
  </si>
  <si>
    <t>Транспортный налог</t>
  </si>
  <si>
    <t>……………………  налог (отчисления)</t>
  </si>
  <si>
    <t>Единый сельскохозяйственный налог</t>
  </si>
  <si>
    <r>
      <rPr>
        <b/>
        <sz val="12"/>
        <color rgb="FFFF0000"/>
        <rFont val="Arial"/>
      </rPr>
      <t xml:space="preserve">ПРИМЕЧАНИЕ: </t>
    </r>
    <r>
      <rPr>
        <sz val="12"/>
        <rFont val="Arial"/>
        <family val="2"/>
      </rPr>
      <t xml:space="preserve">требуется указать систему налогообложения и выбрать в таблице соответсвующий ей налог, а так же привести все остальные налоги в соответсвие с выбраной системой налогобложения. </t>
    </r>
  </si>
  <si>
    <t>20…... год</t>
  </si>
  <si>
    <t>…………………………….</t>
  </si>
  <si>
    <t>Продукт 1</t>
  </si>
  <si>
    <t>Продукт 2</t>
  </si>
  <si>
    <t>Продукт 3</t>
  </si>
  <si>
    <t>Продукт 4</t>
  </si>
  <si>
    <t>Продукт 5</t>
  </si>
  <si>
    <t>Продукт 6</t>
  </si>
  <si>
    <t>20….. год</t>
  </si>
  <si>
    <t>ИТОГО с нарастающим итогом (если это требуется)</t>
  </si>
  <si>
    <t>Таблица 3.  ОБЪЁМ ПРОДАЖ УСЛУГ (ТОВАРОВ, ПРОДУКТОВ……….)</t>
  </si>
  <si>
    <t>сеньбрь</t>
  </si>
  <si>
    <r>
      <rPr>
        <b/>
        <sz val="12"/>
        <color rgb="FFFF0000"/>
        <rFont val="Arial"/>
      </rPr>
      <t>ПРИМЕЧАНИЕ:</t>
    </r>
    <r>
      <rPr>
        <sz val="12"/>
        <rFont val="Arial"/>
        <family val="2"/>
      </rPr>
      <t xml:space="preserve"> объёмы производства должны быть представлены на срок не менее предполагаемоо срока окупаемости пороекта + 2 года</t>
    </r>
  </si>
  <si>
    <r>
      <t>Стоимость единицы продукции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(услуги)</t>
    </r>
    <r>
      <rPr>
        <b/>
        <sz val="10"/>
        <rFont val="Arial"/>
        <family val="2"/>
      </rPr>
      <t>(руб)</t>
    </r>
  </si>
  <si>
    <r>
      <rPr>
        <b/>
        <sz val="12"/>
        <color rgb="FFFF0000"/>
        <rFont val="Arial"/>
      </rPr>
      <t>ПРИМЕЧАНИЕ:</t>
    </r>
    <r>
      <rPr>
        <sz val="12"/>
        <color rgb="FFFF0000"/>
        <rFont val="Arial"/>
      </rPr>
      <t xml:space="preserve"> </t>
    </r>
    <r>
      <rPr>
        <sz val="12"/>
        <rFont val="Arial"/>
        <family val="2"/>
      </rPr>
      <t>программа продаж в денежном измерении должна быть представлены на срок не менее предполагаемоо срока окупаемости пороекта + 2 года</t>
    </r>
  </si>
  <si>
    <t>Затраты на рекламу в 20…… году  (рубл.)</t>
  </si>
  <si>
    <r>
      <rPr>
        <b/>
        <sz val="12"/>
        <color rgb="FFFF0000"/>
        <rFont val="Arial Cyr"/>
        <charset val="204"/>
      </rPr>
      <t>ПРИМЕЧАНИЕ:</t>
    </r>
    <r>
      <rPr>
        <sz val="12"/>
        <rFont val="Arial Cyr"/>
        <charset val="204"/>
      </rPr>
      <t xml:space="preserve"> затраты на рекламу должны быть представлены на срок не менее предполагаемоо срока окупаемости пороекта + 2 года</t>
    </r>
  </si>
  <si>
    <r>
      <t>Таблица 5. НАКЛАДНЫЕ РАСХОДЫ</t>
    </r>
    <r>
      <rPr>
        <b/>
        <sz val="14"/>
        <rFont val="Arial"/>
        <family val="2"/>
      </rPr>
      <t xml:space="preserve"> (примерный состав затрат) </t>
    </r>
  </si>
  <si>
    <t xml:space="preserve">Данная таблица модифицируется под каждую организацию в соответвие со сложившейся практикой накладных расходов. </t>
  </si>
  <si>
    <t>Базовые суммы расходов</t>
  </si>
  <si>
    <t xml:space="preserve"> Действующее штатное  расписание  …….. "……………..." </t>
  </si>
  <si>
    <t xml:space="preserve">Данная таблица модифицируется под каждую организацию в соответвие с действующим штатным расписанием. </t>
  </si>
  <si>
    <r>
      <t xml:space="preserve">Штатное  расписание  …….. "……………..." для вновь организуемого производства </t>
    </r>
    <r>
      <rPr>
        <sz val="12"/>
        <rFont val="Arial Cyr"/>
        <charset val="204"/>
      </rPr>
      <t>(указываются только новые должности, как АУП, так и производственного и вспомогательного персонала)</t>
    </r>
  </si>
  <si>
    <t xml:space="preserve">Данная таблица модифицируется под каждую организацию в соответвие с планируемым штатным расписанием. </t>
  </si>
  <si>
    <t>Таблица 7. Затраты на приобретение технологического оборудования</t>
  </si>
  <si>
    <t>….</t>
  </si>
  <si>
    <t>Цена с НДС, (рубл, Евро, USD)</t>
  </si>
  <si>
    <t>Сумма с НДС,(Рубл., Евро, USD)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</si>
  <si>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</si>
  <si>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</si>
  <si>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</si>
  <si>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</si>
  <si>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</si>
  <si>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</si>
  <si>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</si>
  <si>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Мероприятие 8</t>
  </si>
  <si>
    <t>Мероприятие 9</t>
  </si>
  <si>
    <t>Мероприятие 10</t>
  </si>
  <si>
    <t>Мероприятие 11</t>
  </si>
  <si>
    <t>Мероприятие ………………..</t>
  </si>
  <si>
    <t>ДАННЫЙ график приведён в качестве примера, цифры условны, набор мероприятий условный</t>
  </si>
  <si>
    <t>Оборудование
…………..</t>
  </si>
  <si>
    <t>В случае применения лизинговой схемы финансирования приобретения оборудования у лизинговой компании запрашивается предварительый график лизинговых платежей и вкладывается в расчёт.</t>
  </si>
  <si>
    <t>В данном случае цифры условны</t>
  </si>
  <si>
    <t>Помещение 1</t>
  </si>
  <si>
    <t>Помещение 2</t>
  </si>
  <si>
    <t>Помещение 3</t>
  </si>
  <si>
    <t>Помещение ………..</t>
  </si>
  <si>
    <t>Таблица 8. Капитальные затраты здания и сооружения. Площади помещений с……………... 
Капитальные затраты на сооружение здания</t>
  </si>
  <si>
    <t>Таблица 9. График строительства и капитальных затрат …………………….</t>
  </si>
  <si>
    <t xml:space="preserve">Таблица 10. РАСЧЕТ ЛИЗИНГОВЫХ ПЛАТЕЖЕЙ </t>
  </si>
  <si>
    <t>Показатели</t>
  </si>
  <si>
    <t>1 год</t>
  </si>
  <si>
    <t>2 год</t>
  </si>
  <si>
    <t>Всего</t>
  </si>
  <si>
    <t>по кварталам</t>
  </si>
  <si>
    <t>I</t>
  </si>
  <si>
    <t>II</t>
  </si>
  <si>
    <t>III</t>
  </si>
  <si>
    <t>IV</t>
  </si>
  <si>
    <t>(вид продукции*)</t>
  </si>
  <si>
    <t>1. Прямые (переменные) затраты, всего</t>
  </si>
  <si>
    <t>в том числе:</t>
  </si>
  <si>
    <t>затраты на сырье, материалы, комплектующие, полуфабрикаты и др.</t>
  </si>
  <si>
    <t>затраты на топливо и энергию на технологические цели</t>
  </si>
  <si>
    <t>затраты на оплату труда производственных рабочих</t>
  </si>
  <si>
    <t>отчисления на социальные нужды</t>
  </si>
  <si>
    <t>2. Постоянные (общие) затраты, всего</t>
  </si>
  <si>
    <t>2.1. общепроизводственные расходы, всего</t>
  </si>
  <si>
    <t>из них:</t>
  </si>
  <si>
    <t>затраты на материалы, инструмент, приспособления и др.</t>
  </si>
  <si>
    <t>затраты на топливо, энергию</t>
  </si>
  <si>
    <t>затраты на оплату труда</t>
  </si>
  <si>
    <t>2.2. общехозяйственные расходы, всего</t>
  </si>
  <si>
    <t>затраты на материалы и др.</t>
  </si>
  <si>
    <t>2.3. расходы на сбыт продукции, всего</t>
  </si>
  <si>
    <t>3. Общие затраты на производство и сбыт продукции (услуг), всего</t>
  </si>
  <si>
    <t>4. НДС, акцизы, уплаченные из затрат на материалы, топливо, энергию и др.</t>
  </si>
  <si>
    <t>5. Объём планируемой к выпуску продукции</t>
  </si>
  <si>
    <t>Себестоимость единицы продукции</t>
  </si>
  <si>
    <t>Таблица 11. Затраты на производство и сбыт продукции (себестоимость единицы продукции)</t>
  </si>
  <si>
    <t>ПРИМЕЧАНИЕ: Такой же расчёт нужно провести по каждому виду продукции</t>
  </si>
  <si>
    <t>Наименование статьи</t>
  </si>
  <si>
    <t>3 год</t>
  </si>
  <si>
    <t>4 год</t>
  </si>
  <si>
    <t>5 год</t>
  </si>
  <si>
    <t>1. Выплаты</t>
  </si>
  <si>
    <t>а) предполагаемая государственная поддержка проекта</t>
  </si>
  <si>
    <t>б) НДС (комплектующие изделия, запасные части, оборудование, строительные работы, материалы, топливо, электроэнергия)</t>
  </si>
  <si>
    <t>2. Поступление средств, итого (сумма показателей пунктов 2 "а", 2 "б", 2 "в", 2 "г", 2 "д", 2 "е", 2 "ж")</t>
  </si>
  <si>
    <t>а) налоги и платежи в бюджет (таблица 9, пункт 2 "б")</t>
  </si>
  <si>
    <t>б) единовременные затраты при оформлении земельного участка*</t>
  </si>
  <si>
    <t>в) подоходный налог на заработную плату 0,12 х затраты на оплату труда (таблица 6, пункт 3)</t>
  </si>
  <si>
    <t>г) отчисления на социальные нужды (пенсионный фонд, фонд социального страхования, фонд занятости, обязательное медицинское страхование) (таблица 6, пункт 3 - отчисления на социальные нужды)</t>
  </si>
  <si>
    <t>д) выручка от продажи государственного пакета акций</t>
  </si>
  <si>
    <t>е) возврат процентов по государственному кредиту (таблица 9. пункт 9 "а")</t>
  </si>
  <si>
    <t>ж) возврат основного долга государству (таблица 9, пункт'9 "б")</t>
  </si>
  <si>
    <t>3. Сальдо потока (разность показателей пунктов 2 и 1)</t>
  </si>
  <si>
    <t>4. То же нарастающим итогом</t>
  </si>
  <si>
    <t xml:space="preserve">5. Ставка дисконтироваения  </t>
  </si>
  <si>
    <t>6. Дисконтированная величина, сальдо потока (частное от деления показателей пунктов 3 и 5)</t>
  </si>
  <si>
    <t>7. Чистый дисконтированный доход государства нарастающим итогом</t>
  </si>
  <si>
    <t>Наименование источников</t>
  </si>
  <si>
    <t>Средства на начало реализации проекта</t>
  </si>
  <si>
    <t>СОБСТВЕННЫЕ СРЕДСТВА</t>
  </si>
  <si>
    <t>Выручка от реализации акций (взнос в уставный капитал в денежной форме)</t>
  </si>
  <si>
    <t xml:space="preserve">Нераспределенная прибыль (фонд накопления) </t>
  </si>
  <si>
    <t xml:space="preserve"> Неиспользованная амортизация основных средств </t>
  </si>
  <si>
    <t xml:space="preserve"> Амортизация нематериальных активов </t>
  </si>
  <si>
    <t>Результат от продажи основных средств</t>
  </si>
  <si>
    <t>Собственные средства, всего (сумма показателей пунктов 1-5)</t>
  </si>
  <si>
    <t>ЗАЕМНЫЕ И ПРИВЛЕЧЕННЫЕ СРЕДСТВА</t>
  </si>
  <si>
    <t xml:space="preserve">Кредиты банков (по всем видам кредитов) </t>
  </si>
  <si>
    <t xml:space="preserve"> Заемные средства других организаций </t>
  </si>
  <si>
    <t xml:space="preserve">Долевое участие в строительстве </t>
  </si>
  <si>
    <t>Прочие</t>
  </si>
  <si>
    <t>Заемные и привлеченные средства</t>
  </si>
  <si>
    <t>Предполагаемая государственная поддержка проекта</t>
  </si>
  <si>
    <t xml:space="preserve"> Итого</t>
  </si>
  <si>
    <t>Таблица 13. Источники средств (на начало реализации проекта)</t>
  </si>
  <si>
    <t>Таблица 12. Бюджетный эффект от реализации проекта</t>
  </si>
  <si>
    <t>Норма амортизации в соответствии с установленным порядком (%)</t>
  </si>
  <si>
    <t>1. Основные фонды и нематериальные активы по проекту, всего</t>
  </si>
  <si>
    <t xml:space="preserve">в том числе: </t>
  </si>
  <si>
    <t>а) по бизнес-плану, всего</t>
  </si>
  <si>
    <t>здания и сооружения</t>
  </si>
  <si>
    <t>оборудование</t>
  </si>
  <si>
    <t>нематериальные активы</t>
  </si>
  <si>
    <t>б) ранее понесенные затраты на создание фондов, всего</t>
  </si>
  <si>
    <t>в) начисленная амортизация по проекту</t>
  </si>
  <si>
    <t>г) остаточная стоимость, основных фондов и нематериальных активов по проекту</t>
  </si>
  <si>
    <r>
      <t xml:space="preserve">2. Ранее созданные основные фонды и нематериальные активы, относимые на себестоимость продукции по бизнес-плану </t>
    </r>
    <r>
      <rPr>
        <sz val="11"/>
        <color theme="1"/>
        <rFont val="Arial"/>
      </rPr>
      <t>(общепроизводственные, общехозяйственные и сбытовые)</t>
    </r>
  </si>
  <si>
    <t>а) всего</t>
  </si>
  <si>
    <t>б) начисленная амортизация</t>
  </si>
  <si>
    <t>в) остаточная стоимость основных фондов</t>
  </si>
  <si>
    <t>3. Начисленная амортизация, всего (сумма показателей пунктов 1 "в" и 2 "б")</t>
  </si>
  <si>
    <t>4. Всего остаточная стоимость основных средств и нематериальных активов, всего (сумма показателей пунктов 1 "г" и 2 "в")</t>
  </si>
  <si>
    <t>Таблица 14. Амортизационные отчисления</t>
  </si>
  <si>
    <t>………………...  "…………………….."</t>
  </si>
  <si>
    <t>(наименование компании инициатора)</t>
  </si>
  <si>
    <t xml:space="preserve"> 20………….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</si>
</sst>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$_-;\-* #,##0.00_$_-;_-* &quot;-&quot;??_$_-;_-@_-"/>
    <numFmt numFmtId="167" formatCode="#,##0.0"/>
    <numFmt numFmtId="168" formatCode="#,##0_ ;\-#,##0\ "/>
    <numFmt numFmtId="169" formatCode="0.0%"/>
    <numFmt numFmtId="170" formatCode="_-* #,##0_$_-;\-* #,##0_$_-;_-* &quot;-&quot;??_$_-;_-@_-"/>
    <numFmt numFmtId="171" formatCode="0.0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0.000"/>
    <numFmt numFmtId="176" formatCode="#,##0_р_."/>
  </numFmts>
  <fonts count="67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</font>
    <font>
      <sz val="8"/>
      <name val="Arial Cyr"/>
      <charset val="204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 Cyr"/>
      <charset val="204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4"/>
      <name val="Arial"/>
      <family val="2"/>
    </font>
    <font>
      <b/>
      <sz val="7.5"/>
      <name val="Arial"/>
      <family val="2"/>
    </font>
    <font>
      <sz val="11.5"/>
      <name val="Arial"/>
      <family val="2"/>
    </font>
    <font>
      <sz val="12"/>
      <name val="Arial"/>
      <family val="2"/>
    </font>
    <font>
      <sz val="7.5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2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</font>
    <font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4"/>
      <name val="Arial"/>
      <family val="2"/>
    </font>
    <font>
      <sz val="8"/>
      <name val="Arial"/>
      <family val="2"/>
    </font>
    <font>
      <b/>
      <sz val="14"/>
      <name val="Arial Cyr"/>
      <charset val="204"/>
    </font>
    <font>
      <b/>
      <sz val="14"/>
      <name val="Arial Cyr"/>
      <family val="2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</font>
    <font>
      <sz val="10"/>
      <color indexed="12"/>
      <name val="Arial Cyr"/>
      <charset val="204"/>
    </font>
    <font>
      <b/>
      <sz val="11"/>
      <color indexed="12"/>
      <name val="Arial Cyr"/>
      <charset val="204"/>
    </font>
    <font>
      <sz val="10"/>
      <name val="Arial Cyr"/>
      <charset val="204"/>
    </font>
    <font>
      <sz val="12"/>
      <color rgb="FFFF0000"/>
      <name val="Arial"/>
    </font>
    <font>
      <b/>
      <sz val="12"/>
      <color rgb="FFFF0000"/>
      <name val="Arial"/>
    </font>
    <font>
      <sz val="12"/>
      <color indexed="48"/>
      <name val="Arial"/>
    </font>
    <font>
      <sz val="14"/>
      <name val="Arial Cyr"/>
      <charset val="204"/>
    </font>
    <font>
      <u/>
      <sz val="10"/>
      <color theme="11"/>
      <name val="Arial Cyr"/>
      <charset val="204"/>
    </font>
    <font>
      <b/>
      <sz val="12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4"/>
      <color rgb="FFFF0000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9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48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66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1" applyAlignment="1" applyProtection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/>
    <xf numFmtId="0" fontId="13" fillId="0" borderId="0" xfId="0" applyFont="1" applyAlignment="1">
      <alignment horizontal="right"/>
    </xf>
    <xf numFmtId="0" fontId="14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/>
    <xf numFmtId="0" fontId="3" fillId="0" borderId="0" xfId="0" applyFont="1" applyAlignment="1">
      <alignment horizontal="justify"/>
    </xf>
    <xf numFmtId="0" fontId="11" fillId="0" borderId="1" xfId="0" quotePrefix="1" applyFont="1" applyBorder="1" applyAlignment="1">
      <alignment horizontal="left" vertical="center"/>
    </xf>
    <xf numFmtId="0" fontId="8" fillId="0" borderId="2" xfId="0" quotePrefix="1" applyFont="1" applyBorder="1" applyAlignment="1">
      <alignment horizontal="center" wrapText="1"/>
    </xf>
    <xf numFmtId="0" fontId="8" fillId="0" borderId="3" xfId="0" quotePrefix="1" applyFont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5" xfId="0" quotePrefix="1" applyFont="1" applyBorder="1" applyAlignment="1">
      <alignment horizontal="center" vertical="center" wrapText="1"/>
    </xf>
    <xf numFmtId="0" fontId="24" fillId="0" borderId="6" xfId="0" quotePrefix="1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13" fillId="0" borderId="0" xfId="0" applyFont="1" applyAlignment="1">
      <alignment horizontal="right" wrapText="1"/>
    </xf>
    <xf numFmtId="0" fontId="15" fillId="0" borderId="0" xfId="0" applyFont="1" applyBorder="1" applyAlignment="1"/>
    <xf numFmtId="0" fontId="1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28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Border="1"/>
    <xf numFmtId="0" fontId="31" fillId="0" borderId="0" xfId="0" applyFont="1"/>
    <xf numFmtId="0" fontId="30" fillId="0" borderId="0" xfId="0" applyFont="1" applyBorder="1" applyAlignment="1">
      <alignment horizontal="right"/>
    </xf>
    <xf numFmtId="0" fontId="31" fillId="0" borderId="0" xfId="0" applyFont="1" applyBorder="1"/>
    <xf numFmtId="17" fontId="32" fillId="0" borderId="5" xfId="0" applyNumberFormat="1" applyFont="1" applyBorder="1" applyAlignment="1">
      <alignment horizontal="center"/>
    </xf>
    <xf numFmtId="170" fontId="31" fillId="0" borderId="9" xfId="4" applyNumberFormat="1" applyFont="1" applyBorder="1"/>
    <xf numFmtId="0" fontId="0" fillId="0" borderId="10" xfId="0" applyBorder="1"/>
    <xf numFmtId="0" fontId="0" fillId="0" borderId="11" xfId="0" applyBorder="1"/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/>
    <xf numFmtId="0" fontId="35" fillId="0" borderId="14" xfId="0" applyFont="1" applyBorder="1"/>
    <xf numFmtId="0" fontId="35" fillId="0" borderId="0" xfId="0" applyFont="1" applyBorder="1"/>
    <xf numFmtId="170" fontId="35" fillId="0" borderId="0" xfId="4" applyNumberFormat="1" applyFont="1" applyBorder="1"/>
    <xf numFmtId="0" fontId="0" fillId="0" borderId="1" xfId="0" applyBorder="1"/>
    <xf numFmtId="0" fontId="26" fillId="0" borderId="3" xfId="0" applyFont="1" applyBorder="1" applyAlignment="1">
      <alignment horizontal="center" vertical="center" wrapText="1"/>
    </xf>
    <xf numFmtId="0" fontId="0" fillId="0" borderId="15" xfId="0" applyBorder="1"/>
    <xf numFmtId="0" fontId="33" fillId="0" borderId="0" xfId="0" applyFont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7" xfId="0" applyFont="1" applyBorder="1" applyAlignment="1">
      <alignment horizontal="center"/>
    </xf>
    <xf numFmtId="0" fontId="36" fillId="0" borderId="17" xfId="0" applyFont="1" applyBorder="1"/>
    <xf numFmtId="170" fontId="31" fillId="0" borderId="0" xfId="4" applyNumberFormat="1" applyFont="1" applyBorder="1"/>
    <xf numFmtId="0" fontId="26" fillId="0" borderId="18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0" fillId="0" borderId="20" xfId="0" applyBorder="1"/>
    <xf numFmtId="173" fontId="2" fillId="0" borderId="21" xfId="6" applyNumberFormat="1" applyBorder="1"/>
    <xf numFmtId="173" fontId="35" fillId="0" borderId="14" xfId="0" applyNumberFormat="1" applyFont="1" applyBorder="1"/>
    <xf numFmtId="173" fontId="35" fillId="0" borderId="22" xfId="0" applyNumberFormat="1" applyFont="1" applyBorder="1"/>
    <xf numFmtId="173" fontId="35" fillId="0" borderId="15" xfId="0" applyNumberFormat="1" applyFont="1" applyBorder="1"/>
    <xf numFmtId="0" fontId="26" fillId="0" borderId="0" xfId="0" applyFont="1"/>
    <xf numFmtId="0" fontId="38" fillId="0" borderId="4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left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172" fontId="35" fillId="0" borderId="21" xfId="5" applyNumberFormat="1" applyFont="1" applyBorder="1"/>
    <xf numFmtId="0" fontId="39" fillId="0" borderId="11" xfId="0" applyFont="1" applyBorder="1" applyAlignment="1">
      <alignment vertical="justify"/>
    </xf>
    <xf numFmtId="0" fontId="39" fillId="0" borderId="7" xfId="0" applyFont="1" applyBorder="1" applyAlignment="1">
      <alignment vertical="justify"/>
    </xf>
    <xf numFmtId="0" fontId="39" fillId="0" borderId="7" xfId="0" applyFont="1" applyBorder="1" applyAlignment="1">
      <alignment horizontal="left" vertical="justify"/>
    </xf>
    <xf numFmtId="0" fontId="39" fillId="0" borderId="7" xfId="0" applyFont="1" applyBorder="1" applyAlignment="1">
      <alignment horizontal="center" vertical="justify"/>
    </xf>
    <xf numFmtId="0" fontId="0" fillId="0" borderId="10" xfId="0" applyBorder="1" applyAlignment="1">
      <alignment horizontal="left"/>
    </xf>
    <xf numFmtId="0" fontId="35" fillId="0" borderId="28" xfId="0" applyFont="1" applyBorder="1" applyAlignment="1">
      <alignment horizontal="left"/>
    </xf>
    <xf numFmtId="171" fontId="35" fillId="0" borderId="29" xfId="0" applyNumberFormat="1" applyFont="1" applyBorder="1"/>
    <xf numFmtId="0" fontId="0" fillId="0" borderId="30" xfId="0" applyBorder="1"/>
    <xf numFmtId="0" fontId="0" fillId="0" borderId="31" xfId="0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1" fillId="0" borderId="0" xfId="0" applyFont="1" applyAlignment="1">
      <alignment horizontal="centerContinuous" vertical="center" wrapText="1"/>
    </xf>
    <xf numFmtId="0" fontId="41" fillId="0" borderId="0" xfId="0" applyFont="1" applyAlignment="1">
      <alignment horizontal="centerContinuous"/>
    </xf>
    <xf numFmtId="0" fontId="32" fillId="0" borderId="5" xfId="0" applyFont="1" applyBorder="1" applyAlignment="1">
      <alignment horizontal="center"/>
    </xf>
    <xf numFmtId="0" fontId="38" fillId="0" borderId="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/>
    </xf>
    <xf numFmtId="0" fontId="21" fillId="0" borderId="7" xfId="0" applyFont="1" applyBorder="1" applyAlignment="1">
      <alignment wrapText="1"/>
    </xf>
    <xf numFmtId="172" fontId="21" fillId="0" borderId="7" xfId="5" applyNumberFormat="1" applyFont="1" applyBorder="1" applyAlignment="1">
      <alignment horizontal="right"/>
    </xf>
    <xf numFmtId="173" fontId="35" fillId="0" borderId="31" xfId="0" applyNumberFormat="1" applyFont="1" applyBorder="1" applyAlignment="1">
      <alignment horizontal="right"/>
    </xf>
    <xf numFmtId="172" fontId="31" fillId="0" borderId="7" xfId="5" applyNumberFormat="1" applyFont="1" applyBorder="1" applyAlignment="1">
      <alignment horizontal="right"/>
    </xf>
    <xf numFmtId="0" fontId="31" fillId="0" borderId="7" xfId="0" applyFont="1" applyBorder="1" applyAlignment="1">
      <alignment wrapText="1"/>
    </xf>
    <xf numFmtId="49" fontId="0" fillId="0" borderId="8" xfId="0" applyNumberFormat="1" applyBorder="1" applyAlignment="1">
      <alignment horizontal="center"/>
    </xf>
    <xf numFmtId="172" fontId="0" fillId="0" borderId="7" xfId="0" applyNumberFormat="1" applyBorder="1"/>
    <xf numFmtId="172" fontId="21" fillId="0" borderId="7" xfId="5" applyNumberFormat="1" applyFont="1" applyBorder="1" applyAlignment="1">
      <alignment horizontal="right" vertical="top"/>
    </xf>
    <xf numFmtId="0" fontId="2" fillId="0" borderId="8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172" fontId="21" fillId="0" borderId="7" xfId="5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172" fontId="31" fillId="0" borderId="7" xfId="5" applyNumberFormat="1" applyFont="1" applyFill="1" applyBorder="1" applyAlignment="1">
      <alignment horizontal="right"/>
    </xf>
    <xf numFmtId="0" fontId="26" fillId="0" borderId="7" xfId="0" applyFont="1" applyBorder="1"/>
    <xf numFmtId="0" fontId="26" fillId="0" borderId="27" xfId="0" applyFont="1" applyBorder="1"/>
    <xf numFmtId="172" fontId="26" fillId="0" borderId="27" xfId="5" applyNumberFormat="1" applyFont="1" applyBorder="1"/>
    <xf numFmtId="0" fontId="35" fillId="0" borderId="13" xfId="0" applyFont="1" applyBorder="1"/>
    <xf numFmtId="0" fontId="36" fillId="0" borderId="14" xfId="0" applyFont="1" applyBorder="1"/>
    <xf numFmtId="172" fontId="36" fillId="0" borderId="14" xfId="0" applyNumberFormat="1" applyFont="1" applyBorder="1"/>
    <xf numFmtId="0" fontId="42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0" fillId="0" borderId="31" xfId="0" applyBorder="1"/>
    <xf numFmtId="173" fontId="26" fillId="0" borderId="7" xfId="5" applyNumberFormat="1" applyFont="1" applyBorder="1"/>
    <xf numFmtId="0" fontId="0" fillId="0" borderId="7" xfId="0" applyBorder="1" applyAlignment="1">
      <alignment horizontal="right"/>
    </xf>
    <xf numFmtId="0" fontId="26" fillId="0" borderId="7" xfId="0" applyFont="1" applyBorder="1" applyAlignment="1">
      <alignment horizontal="right"/>
    </xf>
    <xf numFmtId="173" fontId="26" fillId="0" borderId="7" xfId="5" applyNumberFormat="1" applyFont="1" applyBorder="1" applyAlignment="1">
      <alignment horizontal="right"/>
    </xf>
    <xf numFmtId="0" fontId="0" fillId="0" borderId="7" xfId="0" applyBorder="1" applyAlignment="1">
      <alignment horizontal="right" wrapText="1"/>
    </xf>
    <xf numFmtId="0" fontId="0" fillId="0" borderId="7" xfId="0" applyBorder="1" applyAlignment="1">
      <alignment wrapText="1"/>
    </xf>
    <xf numFmtId="173" fontId="35" fillId="0" borderId="29" xfId="0" applyNumberFormat="1" applyFont="1" applyBorder="1"/>
    <xf numFmtId="0" fontId="34" fillId="0" borderId="30" xfId="0" applyFont="1" applyBorder="1"/>
    <xf numFmtId="2" fontId="35" fillId="0" borderId="29" xfId="0" applyNumberFormat="1" applyFont="1" applyBorder="1"/>
    <xf numFmtId="0" fontId="42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Border="1" applyAlignment="1">
      <alignment horizontal="left"/>
    </xf>
    <xf numFmtId="0" fontId="44" fillId="0" borderId="7" xfId="0" applyFont="1" applyBorder="1" applyAlignment="1">
      <alignment horizontal="center" vertical="top" wrapText="1"/>
    </xf>
    <xf numFmtId="0" fontId="44" fillId="0" borderId="7" xfId="0" applyFont="1" applyBorder="1" applyAlignment="1">
      <alignment vertical="top" wrapText="1"/>
    </xf>
    <xf numFmtId="0" fontId="44" fillId="0" borderId="7" xfId="0" applyFont="1" applyBorder="1" applyAlignment="1">
      <alignment horizontal="right" vertical="top" wrapText="1"/>
    </xf>
    <xf numFmtId="0" fontId="44" fillId="0" borderId="11" xfId="0" applyFont="1" applyBorder="1" applyAlignment="1">
      <alignment vertical="top" wrapText="1"/>
    </xf>
    <xf numFmtId="0" fontId="31" fillId="0" borderId="1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 vertical="top" wrapText="1"/>
    </xf>
    <xf numFmtId="0" fontId="44" fillId="0" borderId="12" xfId="0" applyFont="1" applyBorder="1" applyAlignment="1">
      <alignment vertical="top" wrapText="1"/>
    </xf>
    <xf numFmtId="0" fontId="44" fillId="0" borderId="8" xfId="0" applyFont="1" applyBorder="1" applyAlignment="1">
      <alignment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right" vertical="top" wrapText="1"/>
    </xf>
    <xf numFmtId="166" fontId="44" fillId="0" borderId="11" xfId="4" applyFont="1" applyBorder="1" applyAlignment="1">
      <alignment horizontal="left" vertical="top" wrapText="1"/>
    </xf>
    <xf numFmtId="166" fontId="44" fillId="0" borderId="7" xfId="4" applyFont="1" applyBorder="1" applyAlignment="1">
      <alignment horizontal="left" vertical="top" wrapText="1"/>
    </xf>
    <xf numFmtId="166" fontId="44" fillId="0" borderId="21" xfId="4" applyFont="1" applyBorder="1" applyAlignment="1">
      <alignment horizontal="left" vertical="top" wrapText="1"/>
    </xf>
    <xf numFmtId="166" fontId="44" fillId="0" borderId="31" xfId="4" applyFont="1" applyBorder="1" applyAlignment="1">
      <alignment horizontal="left" vertical="top" wrapText="1"/>
    </xf>
    <xf numFmtId="166" fontId="45" fillId="0" borderId="21" xfId="4" applyFont="1" applyBorder="1" applyAlignment="1">
      <alignment horizontal="left" vertical="top" wrapText="1"/>
    </xf>
    <xf numFmtId="166" fontId="45" fillId="0" borderId="31" xfId="4" applyFont="1" applyBorder="1" applyAlignment="1">
      <alignment horizontal="left" vertical="top" wrapText="1"/>
    </xf>
    <xf numFmtId="0" fontId="42" fillId="0" borderId="0" xfId="0" applyFont="1" applyAlignment="1"/>
    <xf numFmtId="0" fontId="47" fillId="0" borderId="11" xfId="0" applyFont="1" applyBorder="1" applyAlignment="1">
      <alignment horizontal="justify" vertical="center"/>
    </xf>
    <xf numFmtId="169" fontId="47" fillId="0" borderId="7" xfId="0" applyNumberFormat="1" applyFont="1" applyBorder="1" applyAlignment="1">
      <alignment horizontal="center" vertical="center" wrapText="1"/>
    </xf>
    <xf numFmtId="168" fontId="47" fillId="0" borderId="11" xfId="0" applyNumberFormat="1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8" xfId="0" applyFont="1" applyBorder="1" applyAlignment="1">
      <alignment horizontal="center" vertical="center"/>
    </xf>
    <xf numFmtId="0" fontId="47" fillId="0" borderId="7" xfId="0" applyFont="1" applyBorder="1" applyAlignment="1">
      <alignment horizontal="left" vertical="center"/>
    </xf>
    <xf numFmtId="9" fontId="47" fillId="0" borderId="7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 wrapText="1"/>
    </xf>
    <xf numFmtId="0" fontId="47" fillId="0" borderId="7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 wrapText="1"/>
    </xf>
    <xf numFmtId="0" fontId="47" fillId="0" borderId="8" xfId="0" applyFont="1" applyBorder="1"/>
    <xf numFmtId="0" fontId="47" fillId="0" borderId="7" xfId="0" applyFont="1" applyBorder="1" applyAlignment="1">
      <alignment horizontal="center"/>
    </xf>
    <xf numFmtId="0" fontId="47" fillId="0" borderId="31" xfId="0" applyFont="1" applyFill="1" applyBorder="1" applyAlignment="1">
      <alignment horizontal="center"/>
    </xf>
    <xf numFmtId="4" fontId="47" fillId="0" borderId="31" xfId="0" applyNumberFormat="1" applyFont="1" applyFill="1" applyBorder="1" applyAlignment="1">
      <alignment horizontal="center"/>
    </xf>
    <xf numFmtId="167" fontId="47" fillId="0" borderId="31" xfId="0" applyNumberFormat="1" applyFont="1" applyFill="1" applyBorder="1" applyAlignment="1">
      <alignment horizontal="center"/>
    </xf>
    <xf numFmtId="0" fontId="47" fillId="0" borderId="32" xfId="0" applyFont="1" applyBorder="1" applyAlignment="1">
      <alignment horizontal="left"/>
    </xf>
    <xf numFmtId="0" fontId="47" fillId="0" borderId="29" xfId="0" applyFont="1" applyBorder="1" applyAlignment="1">
      <alignment horizontal="center"/>
    </xf>
    <xf numFmtId="167" fontId="47" fillId="0" borderId="30" xfId="0" applyNumberFormat="1" applyFont="1" applyFill="1" applyBorder="1" applyAlignment="1">
      <alignment horizontal="center"/>
    </xf>
    <xf numFmtId="0" fontId="47" fillId="0" borderId="0" xfId="0" applyFont="1"/>
    <xf numFmtId="0" fontId="39" fillId="0" borderId="25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justify"/>
    </xf>
    <xf numFmtId="172" fontId="26" fillId="0" borderId="7" xfId="0" applyNumberFormat="1" applyFont="1" applyBorder="1"/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70" fontId="26" fillId="0" borderId="7" xfId="4" applyNumberFormat="1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170" fontId="35" fillId="0" borderId="5" xfId="0" applyNumberFormat="1" applyFont="1" applyBorder="1"/>
    <xf numFmtId="0" fontId="34" fillId="0" borderId="6" xfId="0" applyFont="1" applyBorder="1"/>
    <xf numFmtId="0" fontId="0" fillId="0" borderId="36" xfId="0" applyBorder="1"/>
    <xf numFmtId="0" fontId="0" fillId="0" borderId="37" xfId="0" applyBorder="1"/>
    <xf numFmtId="173" fontId="28" fillId="0" borderId="14" xfId="0" applyNumberFormat="1" applyFont="1" applyBorder="1"/>
    <xf numFmtId="173" fontId="35" fillId="0" borderId="15" xfId="0" applyNumberFormat="1" applyFont="1" applyBorder="1" applyAlignment="1">
      <alignment horizontal="right"/>
    </xf>
    <xf numFmtId="0" fontId="26" fillId="0" borderId="4" xfId="0" applyFont="1" applyBorder="1" applyAlignment="1">
      <alignment horizontal="center"/>
    </xf>
    <xf numFmtId="0" fontId="26" fillId="0" borderId="5" xfId="0" applyFont="1" applyBorder="1"/>
    <xf numFmtId="172" fontId="26" fillId="0" borderId="5" xfId="5" applyNumberFormat="1" applyFont="1" applyBorder="1"/>
    <xf numFmtId="172" fontId="0" fillId="0" borderId="5" xfId="0" applyNumberFormat="1" applyBorder="1"/>
    <xf numFmtId="172" fontId="26" fillId="0" borderId="5" xfId="0" applyNumberFormat="1" applyFont="1" applyBorder="1"/>
    <xf numFmtId="173" fontId="35" fillId="0" borderId="6" xfId="0" applyNumberFormat="1" applyFont="1" applyBorder="1" applyAlignment="1">
      <alignment horizontal="right"/>
    </xf>
    <xf numFmtId="170" fontId="0" fillId="0" borderId="11" xfId="4" applyNumberFormat="1" applyFont="1" applyBorder="1"/>
    <xf numFmtId="170" fontId="0" fillId="0" borderId="7" xfId="4" applyNumberFormat="1" applyFont="1" applyBorder="1"/>
    <xf numFmtId="173" fontId="35" fillId="0" borderId="21" xfId="5" applyNumberFormat="1" applyFont="1" applyBorder="1"/>
    <xf numFmtId="0" fontId="0" fillId="0" borderId="25" xfId="0" applyBorder="1"/>
    <xf numFmtId="170" fontId="36" fillId="0" borderId="14" xfId="4" applyNumberFormat="1" applyFont="1" applyBorder="1" applyAlignment="1">
      <alignment horizontal="right"/>
    </xf>
    <xf numFmtId="170" fontId="31" fillId="0" borderId="11" xfId="4" applyNumberFormat="1" applyFont="1" applyBorder="1" applyAlignment="1">
      <alignment horizontal="right"/>
    </xf>
    <xf numFmtId="170" fontId="31" fillId="0" borderId="7" xfId="4" applyNumberFormat="1" applyFont="1" applyBorder="1"/>
    <xf numFmtId="170" fontId="35" fillId="0" borderId="14" xfId="4" applyNumberFormat="1" applyFont="1" applyBorder="1"/>
    <xf numFmtId="170" fontId="35" fillId="0" borderId="15" xfId="4" applyNumberFormat="1" applyFont="1" applyBorder="1"/>
    <xf numFmtId="170" fontId="36" fillId="0" borderId="15" xfId="4" applyNumberFormat="1" applyFont="1" applyBorder="1" applyAlignment="1">
      <alignment horizontal="right"/>
    </xf>
    <xf numFmtId="0" fontId="48" fillId="0" borderId="0" xfId="3"/>
    <xf numFmtId="0" fontId="48" fillId="0" borderId="7" xfId="3" applyBorder="1"/>
    <xf numFmtId="0" fontId="26" fillId="0" borderId="38" xfId="3" applyFont="1" applyBorder="1" applyAlignment="1">
      <alignment horizontal="center"/>
    </xf>
    <xf numFmtId="0" fontId="48" fillId="0" borderId="7" xfId="3" applyBorder="1" applyAlignment="1">
      <alignment horizontal="center"/>
    </xf>
    <xf numFmtId="174" fontId="48" fillId="0" borderId="7" xfId="3" applyNumberFormat="1" applyBorder="1"/>
    <xf numFmtId="176" fontId="48" fillId="0" borderId="7" xfId="3" applyNumberFormat="1" applyBorder="1" applyAlignment="1">
      <alignment horizontal="center"/>
    </xf>
    <xf numFmtId="175" fontId="26" fillId="0" borderId="7" xfId="3" applyNumberFormat="1" applyFont="1" applyBorder="1"/>
    <xf numFmtId="2" fontId="48" fillId="0" borderId="0" xfId="3" applyNumberFormat="1"/>
    <xf numFmtId="174" fontId="48" fillId="2" borderId="7" xfId="3" applyNumberFormat="1" applyFill="1" applyBorder="1"/>
    <xf numFmtId="0" fontId="48" fillId="3" borderId="7" xfId="3" applyFill="1" applyBorder="1"/>
    <xf numFmtId="176" fontId="48" fillId="3" borderId="7" xfId="3" applyNumberFormat="1" applyFill="1" applyBorder="1" applyAlignment="1">
      <alignment horizontal="center"/>
    </xf>
    <xf numFmtId="0" fontId="21" fillId="0" borderId="7" xfId="3" applyFont="1" applyBorder="1" applyAlignment="1">
      <alignment horizontal="center"/>
    </xf>
    <xf numFmtId="0" fontId="48" fillId="2" borderId="11" xfId="3" applyFill="1" applyBorder="1" applyAlignment="1">
      <alignment horizontal="center"/>
    </xf>
    <xf numFmtId="0" fontId="48" fillId="0" borderId="11" xfId="3" applyBorder="1"/>
    <xf numFmtId="0" fontId="12" fillId="0" borderId="1" xfId="3" applyFont="1" applyBorder="1" applyAlignment="1">
      <alignment horizontal="center" vertical="center"/>
    </xf>
    <xf numFmtId="0" fontId="50" fillId="0" borderId="3" xfId="3" applyFont="1" applyBorder="1" applyAlignment="1">
      <alignment horizontal="center" wrapText="1"/>
    </xf>
    <xf numFmtId="0" fontId="26" fillId="4" borderId="8" xfId="3" applyFont="1" applyFill="1" applyBorder="1"/>
    <xf numFmtId="0" fontId="49" fillId="0" borderId="31" xfId="3" applyFont="1" applyBorder="1" applyAlignment="1">
      <alignment horizontal="center"/>
    </xf>
    <xf numFmtId="0" fontId="48" fillId="0" borderId="8" xfId="3" applyBorder="1"/>
    <xf numFmtId="0" fontId="48" fillId="5" borderId="8" xfId="3" applyFill="1" applyBorder="1" applyAlignment="1">
      <alignment horizontal="center"/>
    </xf>
    <xf numFmtId="0" fontId="48" fillId="6" borderId="8" xfId="3" applyFill="1" applyBorder="1" applyAlignment="1">
      <alignment horizontal="center"/>
    </xf>
    <xf numFmtId="0" fontId="48" fillId="0" borderId="8" xfId="3" applyBorder="1" applyAlignment="1">
      <alignment horizontal="left"/>
    </xf>
    <xf numFmtId="0" fontId="48" fillId="7" borderId="8" xfId="3" applyFill="1" applyBorder="1" applyAlignment="1">
      <alignment horizontal="center"/>
    </xf>
    <xf numFmtId="0" fontId="35" fillId="0" borderId="2" xfId="3" applyFont="1" applyBorder="1" applyAlignment="1">
      <alignment horizontal="center"/>
    </xf>
    <xf numFmtId="0" fontId="35" fillId="0" borderId="3" xfId="3" applyFont="1" applyBorder="1" applyAlignment="1">
      <alignment horizontal="center"/>
    </xf>
    <xf numFmtId="176" fontId="48" fillId="0" borderId="31" xfId="3" applyNumberFormat="1" applyBorder="1" applyAlignment="1">
      <alignment horizontal="center"/>
    </xf>
    <xf numFmtId="0" fontId="48" fillId="3" borderId="8" xfId="3" applyFill="1" applyBorder="1"/>
    <xf numFmtId="176" fontId="35" fillId="0" borderId="29" xfId="3" applyNumberFormat="1" applyFont="1" applyBorder="1" applyAlignment="1">
      <alignment horizontal="center"/>
    </xf>
    <xf numFmtId="176" fontId="35" fillId="0" borderId="30" xfId="3" applyNumberFormat="1" applyFont="1" applyBorder="1" applyAlignment="1">
      <alignment horizontal="center"/>
    </xf>
    <xf numFmtId="176" fontId="26" fillId="0" borderId="7" xfId="3" applyNumberFormat="1" applyFont="1" applyFill="1" applyBorder="1" applyAlignment="1">
      <alignment horizontal="center"/>
    </xf>
    <xf numFmtId="176" fontId="21" fillId="8" borderId="7" xfId="3" applyNumberFormat="1" applyFont="1" applyFill="1" applyBorder="1" applyAlignment="1">
      <alignment horizontal="center"/>
    </xf>
    <xf numFmtId="0" fontId="36" fillId="8" borderId="7" xfId="3" applyFont="1" applyFill="1" applyBorder="1"/>
    <xf numFmtId="176" fontId="36" fillId="8" borderId="7" xfId="3" applyNumberFormat="1" applyFont="1" applyFill="1" applyBorder="1" applyAlignment="1">
      <alignment horizontal="center"/>
    </xf>
    <xf numFmtId="176" fontId="36" fillId="0" borderId="31" xfId="3" applyNumberFormat="1" applyFont="1" applyBorder="1" applyAlignment="1">
      <alignment horizontal="center"/>
    </xf>
    <xf numFmtId="0" fontId="48" fillId="0" borderId="32" xfId="3" applyFont="1" applyBorder="1"/>
    <xf numFmtId="174" fontId="48" fillId="0" borderId="31" xfId="3" applyNumberFormat="1" applyFont="1" applyBorder="1"/>
    <xf numFmtId="0" fontId="48" fillId="0" borderId="31" xfId="3" applyFont="1" applyBorder="1"/>
    <xf numFmtId="0" fontId="51" fillId="0" borderId="31" xfId="3" applyFont="1" applyBorder="1"/>
    <xf numFmtId="169" fontId="48" fillId="0" borderId="31" xfId="3" applyNumberFormat="1" applyFont="1" applyBorder="1"/>
    <xf numFmtId="9" fontId="48" fillId="0" borderId="31" xfId="3" applyNumberFormat="1" applyFont="1" applyBorder="1"/>
    <xf numFmtId="174" fontId="48" fillId="5" borderId="31" xfId="3" applyNumberFormat="1" applyFont="1" applyFill="1" applyBorder="1"/>
    <xf numFmtId="174" fontId="48" fillId="7" borderId="31" xfId="3" applyNumberFormat="1" applyFont="1" applyFill="1" applyBorder="1"/>
    <xf numFmtId="0" fontId="51" fillId="0" borderId="30" xfId="3" applyFont="1" applyBorder="1"/>
    <xf numFmtId="0" fontId="48" fillId="0" borderId="8" xfId="3" applyFont="1" applyBorder="1"/>
    <xf numFmtId="170" fontId="36" fillId="0" borderId="14" xfId="0" applyNumberFormat="1" applyFont="1" applyBorder="1" applyAlignment="1">
      <alignment horizontal="right"/>
    </xf>
    <xf numFmtId="0" fontId="36" fillId="0" borderId="7" xfId="0" applyFont="1" applyBorder="1"/>
    <xf numFmtId="170" fontId="36" fillId="0" borderId="7" xfId="0" applyNumberFormat="1" applyFont="1" applyBorder="1" applyAlignment="1">
      <alignment horizontal="right"/>
    </xf>
    <xf numFmtId="170" fontId="36" fillId="0" borderId="31" xfId="0" applyNumberFormat="1" applyFont="1" applyBorder="1" applyAlignment="1">
      <alignment horizontal="right"/>
    </xf>
    <xf numFmtId="170" fontId="36" fillId="0" borderId="29" xfId="0" applyNumberFormat="1" applyFont="1" applyBorder="1" applyAlignment="1">
      <alignment horizontal="right"/>
    </xf>
    <xf numFmtId="170" fontId="36" fillId="0" borderId="30" xfId="0" applyNumberFormat="1" applyFont="1" applyBorder="1" applyAlignment="1">
      <alignment horizontal="right"/>
    </xf>
    <xf numFmtId="170" fontId="36" fillId="0" borderId="15" xfId="0" applyNumberFormat="1" applyFont="1" applyBorder="1" applyAlignment="1">
      <alignment horizontal="right"/>
    </xf>
    <xf numFmtId="0" fontId="35" fillId="0" borderId="28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2" fillId="0" borderId="0" xfId="0" applyFont="1" applyAlignment="1">
      <alignment horizontal="center" wrapText="1"/>
    </xf>
    <xf numFmtId="0" fontId="0" fillId="0" borderId="15" xfId="0" applyBorder="1"/>
    <xf numFmtId="0" fontId="47" fillId="0" borderId="40" xfId="0" applyFont="1" applyBorder="1" applyAlignment="1">
      <alignment horizontal="left" vertical="center"/>
    </xf>
    <xf numFmtId="169" fontId="47" fillId="0" borderId="40" xfId="0" applyNumberFormat="1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62" xfId="0" applyFont="1" applyBorder="1" applyAlignment="1">
      <alignment horizontal="center" vertical="center" wrapText="1"/>
    </xf>
    <xf numFmtId="0" fontId="3" fillId="0" borderId="7" xfId="0" applyFont="1" applyBorder="1" applyAlignment="1"/>
    <xf numFmtId="0" fontId="47" fillId="0" borderId="8" xfId="0" applyFont="1" applyBorder="1" applyAlignment="1">
      <alignment horizontal="center" vertical="center" wrapText="1"/>
    </xf>
    <xf numFmtId="0" fontId="3" fillId="0" borderId="31" xfId="0" applyFont="1" applyBorder="1" applyAlignment="1"/>
    <xf numFmtId="0" fontId="3" fillId="0" borderId="29" xfId="0" applyFont="1" applyBorder="1" applyAlignment="1"/>
    <xf numFmtId="0" fontId="3" fillId="0" borderId="30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/>
    </xf>
    <xf numFmtId="0" fontId="34" fillId="0" borderId="0" xfId="0" applyFont="1"/>
    <xf numFmtId="17" fontId="36" fillId="0" borderId="5" xfId="0" applyNumberFormat="1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47" fillId="0" borderId="16" xfId="0" applyFont="1" applyBorder="1"/>
    <xf numFmtId="170" fontId="47" fillId="0" borderId="11" xfId="0" applyNumberFormat="1" applyFont="1" applyBorder="1" applyAlignment="1">
      <alignment horizontal="right"/>
    </xf>
    <xf numFmtId="170" fontId="47" fillId="0" borderId="9" xfId="4" applyNumberFormat="1" applyFont="1" applyBorder="1"/>
    <xf numFmtId="0" fontId="34" fillId="0" borderId="8" xfId="0" applyFont="1" applyBorder="1" applyAlignment="1">
      <alignment horizontal="center"/>
    </xf>
    <xf numFmtId="1" fontId="47" fillId="0" borderId="7" xfId="0" applyNumberFormat="1" applyFont="1" applyBorder="1" applyAlignment="1">
      <alignment horizontal="right"/>
    </xf>
    <xf numFmtId="170" fontId="47" fillId="0" borderId="31" xfId="4" applyNumberFormat="1" applyFont="1" applyBorder="1"/>
    <xf numFmtId="0" fontId="47" fillId="0" borderId="29" xfId="0" applyFont="1" applyBorder="1"/>
    <xf numFmtId="0" fontId="47" fillId="0" borderId="0" xfId="0" applyFont="1" applyBorder="1"/>
    <xf numFmtId="0" fontId="47" fillId="0" borderId="0" xfId="0" applyFont="1" applyBorder="1" applyAlignment="1">
      <alignment horizontal="right"/>
    </xf>
    <xf numFmtId="170" fontId="47" fillId="0" borderId="7" xfId="4" applyNumberFormat="1" applyFont="1" applyBorder="1"/>
    <xf numFmtId="0" fontId="47" fillId="0" borderId="14" xfId="0" applyFont="1" applyBorder="1"/>
    <xf numFmtId="0" fontId="55" fillId="0" borderId="0" xfId="0" applyFont="1"/>
    <xf numFmtId="0" fontId="6" fillId="0" borderId="0" xfId="0" applyFont="1"/>
    <xf numFmtId="0" fontId="42" fillId="0" borderId="0" xfId="0" applyFont="1"/>
    <xf numFmtId="170" fontId="31" fillId="0" borderId="7" xfId="4" applyNumberFormat="1" applyFont="1" applyBorder="1" applyAlignment="1">
      <alignment horizontal="right"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/>
    </xf>
    <xf numFmtId="0" fontId="31" fillId="0" borderId="16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58" fillId="0" borderId="0" xfId="0" applyFont="1"/>
    <xf numFmtId="0" fontId="0" fillId="0" borderId="7" xfId="0" applyBorder="1" applyAlignment="1">
      <alignment horizontal="center"/>
    </xf>
    <xf numFmtId="0" fontId="39" fillId="0" borderId="7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23" xfId="0" applyBorder="1"/>
    <xf numFmtId="0" fontId="39" fillId="0" borderId="5" xfId="0" applyFont="1" applyBorder="1" applyAlignment="1">
      <alignment vertical="justify"/>
    </xf>
    <xf numFmtId="0" fontId="39" fillId="0" borderId="5" xfId="0" applyFont="1" applyBorder="1" applyAlignment="1">
      <alignment horizontal="left" vertical="justify"/>
    </xf>
    <xf numFmtId="0" fontId="39" fillId="0" borderId="5" xfId="0" applyFont="1" applyBorder="1" applyAlignment="1">
      <alignment horizontal="right" vertical="justify"/>
    </xf>
    <xf numFmtId="172" fontId="35" fillId="0" borderId="6" xfId="5" applyNumberFormat="1" applyFont="1" applyBorder="1"/>
    <xf numFmtId="0" fontId="59" fillId="0" borderId="0" xfId="3" applyFont="1"/>
    <xf numFmtId="0" fontId="11" fillId="0" borderId="0" xfId="3" applyFont="1" applyAlignment="1">
      <alignment wrapText="1"/>
    </xf>
    <xf numFmtId="0" fontId="0" fillId="0" borderId="0" xfId="0" applyAlignment="1">
      <alignment vertical="center"/>
    </xf>
    <xf numFmtId="0" fontId="61" fillId="0" borderId="0" xfId="8" applyFont="1"/>
    <xf numFmtId="0" fontId="60" fillId="0" borderId="0" xfId="8" applyFont="1"/>
    <xf numFmtId="0" fontId="62" fillId="0" borderId="7" xfId="8" applyFont="1" applyBorder="1" applyAlignment="1">
      <alignment horizontal="center" vertical="center" wrapText="1"/>
    </xf>
    <xf numFmtId="0" fontId="62" fillId="0" borderId="65" xfId="8" applyFont="1" applyBorder="1" applyAlignment="1">
      <alignment horizontal="center" vertical="center" wrapText="1"/>
    </xf>
    <xf numFmtId="0" fontId="62" fillId="0" borderId="31" xfId="8" applyFont="1" applyBorder="1" applyAlignment="1">
      <alignment horizontal="center" vertical="center" wrapText="1"/>
    </xf>
    <xf numFmtId="0" fontId="63" fillId="0" borderId="4" xfId="8" applyFont="1" applyBorder="1" applyAlignment="1">
      <alignment horizontal="center" vertical="center" wrapText="1"/>
    </xf>
    <xf numFmtId="0" fontId="63" fillId="0" borderId="5" xfId="8" applyFont="1" applyBorder="1" applyAlignment="1">
      <alignment horizontal="center" vertical="center" wrapText="1"/>
    </xf>
    <xf numFmtId="0" fontId="63" fillId="0" borderId="68" xfId="8" applyFont="1" applyBorder="1" applyAlignment="1">
      <alignment horizontal="center" vertical="center" wrapText="1"/>
    </xf>
    <xf numFmtId="0" fontId="63" fillId="0" borderId="23" xfId="8" applyFont="1" applyBorder="1" applyAlignment="1">
      <alignment horizontal="center" vertical="center" wrapText="1"/>
    </xf>
    <xf numFmtId="0" fontId="63" fillId="0" borderId="6" xfId="8" applyFont="1" applyBorder="1" applyAlignment="1">
      <alignment horizontal="center" vertical="center" wrapText="1"/>
    </xf>
    <xf numFmtId="0" fontId="61" fillId="0" borderId="8" xfId="8" applyFont="1" applyBorder="1" applyAlignment="1">
      <alignment vertical="center" wrapText="1"/>
    </xf>
    <xf numFmtId="0" fontId="62" fillId="9" borderId="8" xfId="8" applyFont="1" applyFill="1" applyBorder="1" applyAlignment="1">
      <alignment vertical="center" wrapText="1"/>
    </xf>
    <xf numFmtId="0" fontId="62" fillId="9" borderId="7" xfId="8" applyFont="1" applyFill="1" applyBorder="1" applyAlignment="1">
      <alignment vertical="center" wrapText="1"/>
    </xf>
    <xf numFmtId="0" fontId="62" fillId="9" borderId="65" xfId="8" applyFont="1" applyFill="1" applyBorder="1" applyAlignment="1">
      <alignment vertical="center" wrapText="1"/>
    </xf>
    <xf numFmtId="0" fontId="62" fillId="9" borderId="10" xfId="8" applyFont="1" applyFill="1" applyBorder="1" applyAlignment="1">
      <alignment vertical="center" wrapText="1"/>
    </xf>
    <xf numFmtId="0" fontId="62" fillId="9" borderId="31" xfId="8" applyFont="1" applyFill="1" applyBorder="1" applyAlignment="1">
      <alignment vertical="center" wrapText="1"/>
    </xf>
    <xf numFmtId="0" fontId="61" fillId="0" borderId="8" xfId="8" applyFont="1" applyBorder="1" applyAlignment="1">
      <alignment horizontal="left" vertical="center" wrapText="1" indent="1"/>
    </xf>
    <xf numFmtId="0" fontId="62" fillId="0" borderId="11" xfId="8" applyFont="1" applyBorder="1" applyAlignment="1">
      <alignment vertical="center" wrapText="1"/>
    </xf>
    <xf numFmtId="0" fontId="61" fillId="0" borderId="11" xfId="8" applyFont="1" applyBorder="1" applyAlignment="1">
      <alignment vertical="center" wrapText="1"/>
    </xf>
    <xf numFmtId="0" fontId="61" fillId="0" borderId="70" xfId="8" applyFont="1" applyBorder="1" applyAlignment="1">
      <alignment vertical="center" wrapText="1"/>
    </xf>
    <xf numFmtId="0" fontId="62" fillId="0" borderId="16" xfId="8" applyFont="1" applyBorder="1" applyAlignment="1">
      <alignment vertical="center" wrapText="1"/>
    </xf>
    <xf numFmtId="0" fontId="61" fillId="0" borderId="21" xfId="8" applyFont="1" applyBorder="1" applyAlignment="1">
      <alignment vertical="center" wrapText="1"/>
    </xf>
    <xf numFmtId="0" fontId="61" fillId="0" borderId="7" xfId="8" applyFont="1" applyBorder="1" applyAlignment="1">
      <alignment vertical="center" wrapText="1"/>
    </xf>
    <xf numFmtId="0" fontId="61" fillId="0" borderId="65" xfId="8" applyFont="1" applyBorder="1" applyAlignment="1">
      <alignment vertical="center" wrapText="1"/>
    </xf>
    <xf numFmtId="0" fontId="61" fillId="0" borderId="31" xfId="8" applyFont="1" applyBorder="1" applyAlignment="1">
      <alignment vertical="center" wrapText="1"/>
    </xf>
    <xf numFmtId="0" fontId="61" fillId="0" borderId="4" xfId="8" applyFont="1" applyBorder="1" applyAlignment="1">
      <alignment horizontal="left" vertical="center" wrapText="1" indent="1"/>
    </xf>
    <xf numFmtId="0" fontId="61" fillId="0" borderId="5" xfId="8" applyFont="1" applyBorder="1" applyAlignment="1">
      <alignment vertical="center" wrapText="1"/>
    </xf>
    <xf numFmtId="0" fontId="61" fillId="0" borderId="68" xfId="8" applyFont="1" applyBorder="1" applyAlignment="1">
      <alignment vertical="center" wrapText="1"/>
    </xf>
    <xf numFmtId="0" fontId="62" fillId="0" borderId="23" xfId="8" applyFont="1" applyBorder="1" applyAlignment="1">
      <alignment vertical="center" wrapText="1"/>
    </xf>
    <xf numFmtId="0" fontId="61" fillId="0" borderId="6" xfId="8" applyFont="1" applyBorder="1" applyAlignment="1">
      <alignment vertical="center" wrapText="1"/>
    </xf>
    <xf numFmtId="0" fontId="62" fillId="9" borderId="12" xfId="8" applyFont="1" applyFill="1" applyBorder="1" applyAlignment="1">
      <alignment vertical="center" wrapText="1"/>
    </xf>
    <xf numFmtId="0" fontId="62" fillId="9" borderId="11" xfId="8" applyFont="1" applyFill="1" applyBorder="1" applyAlignment="1">
      <alignment vertical="center" wrapText="1"/>
    </xf>
    <xf numFmtId="0" fontId="62" fillId="9" borderId="70" xfId="8" applyFont="1" applyFill="1" applyBorder="1" applyAlignment="1">
      <alignment vertical="center" wrapText="1"/>
    </xf>
    <xf numFmtId="0" fontId="62" fillId="9" borderId="16" xfId="8" applyFont="1" applyFill="1" applyBorder="1" applyAlignment="1">
      <alignment vertical="center" wrapText="1"/>
    </xf>
    <xf numFmtId="0" fontId="62" fillId="9" borderId="21" xfId="8" applyFont="1" applyFill="1" applyBorder="1" applyAlignment="1">
      <alignment vertical="center" wrapText="1"/>
    </xf>
    <xf numFmtId="0" fontId="61" fillId="0" borderId="40" xfId="8" applyFont="1" applyBorder="1" applyAlignment="1">
      <alignment vertical="center" wrapText="1"/>
    </xf>
    <xf numFmtId="0" fontId="61" fillId="0" borderId="71" xfId="8" applyFont="1" applyBorder="1" applyAlignment="1">
      <alignment vertical="center" wrapText="1"/>
    </xf>
    <xf numFmtId="0" fontId="61" fillId="0" borderId="72" xfId="8" applyFont="1" applyBorder="1" applyAlignment="1">
      <alignment vertical="center" wrapText="1"/>
    </xf>
    <xf numFmtId="0" fontId="61" fillId="0" borderId="45" xfId="8" applyFont="1" applyBorder="1" applyAlignment="1">
      <alignment vertical="center" wrapText="1"/>
    </xf>
    <xf numFmtId="0" fontId="61" fillId="10" borderId="8" xfId="8" applyFont="1" applyFill="1" applyBorder="1" applyAlignment="1">
      <alignment horizontal="left" vertical="center" wrapText="1" indent="1"/>
    </xf>
    <xf numFmtId="0" fontId="62" fillId="10" borderId="7" xfId="8" applyFont="1" applyFill="1" applyBorder="1" applyAlignment="1">
      <alignment vertical="center" wrapText="1"/>
    </xf>
    <xf numFmtId="0" fontId="62" fillId="10" borderId="65" xfId="8" applyFont="1" applyFill="1" applyBorder="1" applyAlignment="1">
      <alignment vertical="center" wrapText="1"/>
    </xf>
    <xf numFmtId="0" fontId="62" fillId="10" borderId="10" xfId="8" applyFont="1" applyFill="1" applyBorder="1" applyAlignment="1">
      <alignment vertical="center" wrapText="1"/>
    </xf>
    <xf numFmtId="0" fontId="62" fillId="10" borderId="31" xfId="8" applyFont="1" applyFill="1" applyBorder="1" applyAlignment="1">
      <alignment vertical="center" wrapText="1"/>
    </xf>
    <xf numFmtId="0" fontId="61" fillId="0" borderId="16" xfId="8" applyFont="1" applyBorder="1" applyAlignment="1">
      <alignment vertical="center" wrapText="1"/>
    </xf>
    <xf numFmtId="0" fontId="61" fillId="0" borderId="8" xfId="8" applyFont="1" applyBorder="1" applyAlignment="1">
      <alignment horizontal="left" vertical="center" wrapText="1" indent="2"/>
    </xf>
    <xf numFmtId="0" fontId="61" fillId="0" borderId="12" xfId="8" applyFont="1" applyBorder="1" applyAlignment="1">
      <alignment horizontal="left" vertical="center" wrapText="1" indent="1"/>
    </xf>
    <xf numFmtId="0" fontId="61" fillId="0" borderId="4" xfId="8" applyFont="1" applyBorder="1" applyAlignment="1">
      <alignment horizontal="left" vertical="center" wrapText="1" indent="2"/>
    </xf>
    <xf numFmtId="0" fontId="62" fillId="0" borderId="5" xfId="8" applyFont="1" applyBorder="1" applyAlignment="1">
      <alignment vertical="center" wrapText="1"/>
    </xf>
    <xf numFmtId="0" fontId="61" fillId="0" borderId="75" xfId="8" applyFont="1" applyBorder="1" applyAlignment="1">
      <alignment vertical="center" wrapText="1"/>
    </xf>
    <xf numFmtId="0" fontId="62" fillId="0" borderId="76" xfId="8" applyFont="1" applyBorder="1" applyAlignment="1">
      <alignment vertical="center" wrapText="1"/>
    </xf>
    <xf numFmtId="0" fontId="61" fillId="9" borderId="11" xfId="8" applyFont="1" applyFill="1" applyBorder="1" applyAlignment="1">
      <alignment vertical="center" wrapText="1"/>
    </xf>
    <xf numFmtId="0" fontId="61" fillId="9" borderId="70" xfId="8" applyFont="1" applyFill="1" applyBorder="1" applyAlignment="1">
      <alignment vertical="center" wrapText="1"/>
    </xf>
    <xf numFmtId="0" fontId="61" fillId="9" borderId="21" xfId="8" applyFont="1" applyFill="1" applyBorder="1" applyAlignment="1">
      <alignment vertical="center" wrapText="1"/>
    </xf>
    <xf numFmtId="0" fontId="62" fillId="0" borderId="8" xfId="8" applyFont="1" applyBorder="1" applyAlignment="1">
      <alignment vertical="center"/>
    </xf>
    <xf numFmtId="0" fontId="61" fillId="0" borderId="7" xfId="8" applyFont="1" applyBorder="1" applyAlignment="1">
      <alignment vertical="center"/>
    </xf>
    <xf numFmtId="0" fontId="61" fillId="0" borderId="65" xfId="8" applyFont="1" applyBorder="1" applyAlignment="1">
      <alignment vertical="center"/>
    </xf>
    <xf numFmtId="0" fontId="61" fillId="0" borderId="31" xfId="8" applyFont="1" applyBorder="1" applyAlignment="1">
      <alignment vertical="center"/>
    </xf>
    <xf numFmtId="0" fontId="64" fillId="12" borderId="32" xfId="8" applyFont="1" applyFill="1" applyBorder="1" applyAlignment="1">
      <alignment vertical="center"/>
    </xf>
    <xf numFmtId="0" fontId="65" fillId="12" borderId="29" xfId="8" applyFont="1" applyFill="1" applyBorder="1" applyAlignment="1">
      <alignment vertical="center"/>
    </xf>
    <xf numFmtId="0" fontId="65" fillId="12" borderId="77" xfId="8" applyFont="1" applyFill="1" applyBorder="1" applyAlignment="1">
      <alignment vertical="center"/>
    </xf>
    <xf numFmtId="0" fontId="65" fillId="12" borderId="28" xfId="8" applyFont="1" applyFill="1" applyBorder="1" applyAlignment="1">
      <alignment vertical="center"/>
    </xf>
    <xf numFmtId="0" fontId="62" fillId="0" borderId="7" xfId="8" applyFont="1" applyBorder="1" applyAlignment="1">
      <alignment vertical="center"/>
    </xf>
    <xf numFmtId="0" fontId="62" fillId="0" borderId="10" xfId="8" applyFont="1" applyBorder="1" applyAlignment="1">
      <alignment vertical="center"/>
    </xf>
    <xf numFmtId="0" fontId="65" fillId="12" borderId="78" xfId="8" applyFont="1" applyFill="1" applyBorder="1" applyAlignment="1">
      <alignment vertical="center"/>
    </xf>
    <xf numFmtId="0" fontId="62" fillId="0" borderId="1" xfId="8" applyFont="1" applyBorder="1" applyAlignment="1">
      <alignment horizontal="center" vertical="center" wrapText="1"/>
    </xf>
    <xf numFmtId="0" fontId="62" fillId="0" borderId="2" xfId="8" applyFont="1" applyBorder="1" applyAlignment="1">
      <alignment horizontal="center" vertical="center" wrapText="1"/>
    </xf>
    <xf numFmtId="0" fontId="62" fillId="0" borderId="3" xfId="8" applyFont="1" applyBorder="1" applyAlignment="1">
      <alignment horizontal="center" vertical="center" wrapText="1"/>
    </xf>
    <xf numFmtId="0" fontId="62" fillId="0" borderId="4" xfId="8" applyFont="1" applyBorder="1" applyAlignment="1">
      <alignment horizontal="center" vertical="center" wrapText="1"/>
    </xf>
    <xf numFmtId="0" fontId="62" fillId="0" borderId="5" xfId="8" applyFont="1" applyBorder="1" applyAlignment="1">
      <alignment horizontal="center" vertical="center" wrapText="1"/>
    </xf>
    <xf numFmtId="0" fontId="62" fillId="0" borderId="6" xfId="8" applyFont="1" applyBorder="1" applyAlignment="1">
      <alignment horizontal="center" vertical="center" wrapText="1"/>
    </xf>
    <xf numFmtId="0" fontId="61" fillId="0" borderId="7" xfId="8" applyFont="1" applyBorder="1"/>
    <xf numFmtId="0" fontId="61" fillId="0" borderId="31" xfId="8" applyFont="1" applyBorder="1"/>
    <xf numFmtId="0" fontId="61" fillId="9" borderId="32" xfId="8" applyFont="1" applyFill="1" applyBorder="1" applyAlignment="1">
      <alignment vertical="center" wrapText="1"/>
    </xf>
    <xf numFmtId="0" fontId="61" fillId="9" borderId="29" xfId="8" applyFont="1" applyFill="1" applyBorder="1" applyAlignment="1">
      <alignment vertical="center" wrapText="1"/>
    </xf>
    <xf numFmtId="0" fontId="61" fillId="9" borderId="30" xfId="8" applyFont="1" applyFill="1" applyBorder="1" applyAlignment="1">
      <alignment vertical="center" wrapText="1"/>
    </xf>
    <xf numFmtId="0" fontId="61" fillId="0" borderId="1" xfId="8" applyFont="1" applyBorder="1"/>
    <xf numFmtId="0" fontId="66" fillId="0" borderId="8" xfId="8" applyFont="1" applyBorder="1" applyAlignment="1">
      <alignment horizontal="center"/>
    </xf>
    <xf numFmtId="0" fontId="66" fillId="0" borderId="7" xfId="8" applyFont="1" applyBorder="1" applyAlignment="1">
      <alignment horizontal="center" vertical="center" wrapText="1"/>
    </xf>
    <xf numFmtId="0" fontId="66" fillId="0" borderId="31" xfId="8" applyFont="1" applyBorder="1" applyAlignment="1">
      <alignment horizontal="center" vertical="center" wrapText="1"/>
    </xf>
    <xf numFmtId="0" fontId="61" fillId="0" borderId="8" xfId="8" applyFont="1" applyBorder="1"/>
    <xf numFmtId="0" fontId="61" fillId="0" borderId="8" xfId="8" applyFont="1" applyBorder="1" applyAlignment="1">
      <alignment horizontal="center"/>
    </xf>
    <xf numFmtId="0" fontId="61" fillId="0" borderId="7" xfId="8" applyFont="1" applyBorder="1" applyAlignment="1">
      <alignment horizontal="left" vertical="center" wrapText="1" indent="1"/>
    </xf>
    <xf numFmtId="0" fontId="61" fillId="12" borderId="7" xfId="8" applyFont="1" applyFill="1" applyBorder="1" applyAlignment="1">
      <alignment horizontal="left" vertical="center" wrapText="1" indent="1"/>
    </xf>
    <xf numFmtId="0" fontId="61" fillId="12" borderId="31" xfId="8" applyFont="1" applyFill="1" applyBorder="1" applyAlignment="1">
      <alignment vertical="center" wrapText="1"/>
    </xf>
    <xf numFmtId="0" fontId="62" fillId="10" borderId="15" xfId="8" applyFont="1" applyFill="1" applyBorder="1" applyAlignment="1">
      <alignment vertical="center" wrapText="1"/>
    </xf>
    <xf numFmtId="0" fontId="66" fillId="0" borderId="4" xfId="8" applyFont="1" applyBorder="1" applyAlignment="1">
      <alignment horizontal="center" vertical="center" wrapText="1"/>
    </xf>
    <xf numFmtId="0" fontId="66" fillId="0" borderId="5" xfId="8" applyFont="1" applyBorder="1" applyAlignment="1">
      <alignment horizontal="center" vertical="center" wrapText="1"/>
    </xf>
    <xf numFmtId="0" fontId="66" fillId="0" borderId="6" xfId="8" applyFont="1" applyBorder="1" applyAlignment="1">
      <alignment horizontal="center" vertical="center" wrapText="1"/>
    </xf>
    <xf numFmtId="0" fontId="62" fillId="12" borderId="12" xfId="8" applyFont="1" applyFill="1" applyBorder="1" applyAlignment="1">
      <alignment vertical="center" wrapText="1"/>
    </xf>
    <xf numFmtId="0" fontId="61" fillId="12" borderId="11" xfId="8" applyFont="1" applyFill="1" applyBorder="1" applyAlignment="1">
      <alignment vertical="center" wrapText="1"/>
    </xf>
    <xf numFmtId="0" fontId="62" fillId="12" borderId="11" xfId="8" applyFont="1" applyFill="1" applyBorder="1" applyAlignment="1">
      <alignment vertical="center" wrapText="1"/>
    </xf>
    <xf numFmtId="0" fontId="62" fillId="12" borderId="21" xfId="8" applyFont="1" applyFill="1" applyBorder="1" applyAlignment="1">
      <alignment vertical="center" wrapText="1"/>
    </xf>
    <xf numFmtId="0" fontId="62" fillId="0" borderId="7" xfId="8" applyFont="1" applyBorder="1" applyAlignment="1">
      <alignment vertical="center" wrapText="1"/>
    </xf>
    <xf numFmtId="0" fontId="61" fillId="9" borderId="8" xfId="8" applyFont="1" applyFill="1" applyBorder="1" applyAlignment="1">
      <alignment horizontal="left" vertical="center" wrapText="1" indent="1"/>
    </xf>
    <xf numFmtId="0" fontId="61" fillId="9" borderId="7" xfId="8" applyFont="1" applyFill="1" applyBorder="1" applyAlignment="1">
      <alignment vertical="center" wrapText="1"/>
    </xf>
    <xf numFmtId="0" fontId="61" fillId="9" borderId="31" xfId="8" applyFont="1" applyFill="1" applyBorder="1" applyAlignment="1">
      <alignment vertical="center" wrapText="1"/>
    </xf>
    <xf numFmtId="0" fontId="62" fillId="12" borderId="8" xfId="8" applyFont="1" applyFill="1" applyBorder="1" applyAlignment="1">
      <alignment vertical="center" wrapText="1"/>
    </xf>
    <xf numFmtId="0" fontId="61" fillId="12" borderId="7" xfId="8" applyFont="1" applyFill="1" applyBorder="1" applyAlignment="1">
      <alignment vertical="center" wrapText="1"/>
    </xf>
    <xf numFmtId="0" fontId="62" fillId="13" borderId="8" xfId="8" applyFont="1" applyFill="1" applyBorder="1" applyAlignment="1">
      <alignment vertical="center" wrapText="1"/>
    </xf>
    <xf numFmtId="0" fontId="61" fillId="13" borderId="7" xfId="8" applyFont="1" applyFill="1" applyBorder="1" applyAlignment="1">
      <alignment vertical="center" wrapText="1"/>
    </xf>
    <xf numFmtId="0" fontId="61" fillId="13" borderId="31" xfId="8" applyFont="1" applyFill="1" applyBorder="1" applyAlignment="1">
      <alignment vertical="center" wrapText="1"/>
    </xf>
    <xf numFmtId="0" fontId="62" fillId="11" borderId="32" xfId="8" applyFont="1" applyFill="1" applyBorder="1" applyAlignment="1">
      <alignment vertical="center" wrapText="1"/>
    </xf>
    <xf numFmtId="0" fontId="61" fillId="11" borderId="29" xfId="8" applyFont="1" applyFill="1" applyBorder="1" applyAlignment="1">
      <alignment vertical="center" wrapText="1"/>
    </xf>
    <xf numFmtId="0" fontId="61" fillId="11" borderId="30" xfId="8" applyFont="1" applyFill="1" applyBorder="1" applyAlignment="1">
      <alignment vertical="center" wrapText="1"/>
    </xf>
    <xf numFmtId="0" fontId="66" fillId="0" borderId="23" xfId="8" applyFont="1" applyBorder="1" applyAlignment="1">
      <alignment horizontal="center" vertical="center" wrapText="1"/>
    </xf>
    <xf numFmtId="0" fontId="61" fillId="12" borderId="16" xfId="8" applyFont="1" applyFill="1" applyBorder="1" applyAlignment="1">
      <alignment vertical="center" wrapText="1"/>
    </xf>
    <xf numFmtId="0" fontId="61" fillId="0" borderId="10" xfId="8" applyFont="1" applyBorder="1" applyAlignment="1">
      <alignment vertical="center" wrapText="1"/>
    </xf>
    <xf numFmtId="0" fontId="61" fillId="9" borderId="10" xfId="8" applyFont="1" applyFill="1" applyBorder="1" applyAlignment="1">
      <alignment vertical="center" wrapText="1"/>
    </xf>
    <xf numFmtId="0" fontId="61" fillId="12" borderId="10" xfId="8" applyFont="1" applyFill="1" applyBorder="1" applyAlignment="1">
      <alignment vertical="center" wrapText="1"/>
    </xf>
    <xf numFmtId="0" fontId="62" fillId="0" borderId="10" xfId="8" applyFont="1" applyBorder="1" applyAlignment="1">
      <alignment vertical="center" wrapText="1"/>
    </xf>
    <xf numFmtId="0" fontId="61" fillId="13" borderId="10" xfId="8" applyFont="1" applyFill="1" applyBorder="1" applyAlignment="1">
      <alignment vertical="center" wrapText="1"/>
    </xf>
    <xf numFmtId="0" fontId="61" fillId="11" borderId="28" xfId="8" applyFont="1" applyFill="1" applyBorder="1" applyAlignment="1">
      <alignment vertical="center" wrapText="1"/>
    </xf>
    <xf numFmtId="0" fontId="66" fillId="0" borderId="68" xfId="8" applyFont="1" applyBorder="1" applyAlignment="1">
      <alignment horizontal="center" vertical="center" wrapText="1"/>
    </xf>
    <xf numFmtId="0" fontId="62" fillId="12" borderId="70" xfId="8" applyFont="1" applyFill="1" applyBorder="1" applyAlignment="1">
      <alignment vertical="center" wrapText="1"/>
    </xf>
    <xf numFmtId="0" fontId="62" fillId="0" borderId="38" xfId="8" applyFont="1" applyBorder="1"/>
    <xf numFmtId="0" fontId="61" fillId="9" borderId="65" xfId="8" applyFont="1" applyFill="1" applyBorder="1" applyAlignment="1">
      <alignment vertical="center" wrapText="1"/>
    </xf>
    <xf numFmtId="0" fontId="61" fillId="12" borderId="65" xfId="8" applyFont="1" applyFill="1" applyBorder="1" applyAlignment="1">
      <alignment vertical="center" wrapText="1"/>
    </xf>
    <xf numFmtId="0" fontId="61" fillId="13" borderId="65" xfId="8" applyFont="1" applyFill="1" applyBorder="1" applyAlignment="1">
      <alignment vertical="center" wrapText="1"/>
    </xf>
    <xf numFmtId="0" fontId="61" fillId="11" borderId="77" xfId="8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35" fillId="0" borderId="49" xfId="0" applyFont="1" applyBorder="1" applyAlignment="1">
      <alignment horizontal="left" wrapText="1"/>
    </xf>
    <xf numFmtId="0" fontId="35" fillId="0" borderId="28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6" fillId="0" borderId="3" xfId="0" applyFont="1" applyBorder="1" applyAlignment="1">
      <alignment horizontal="center" wrapText="1"/>
    </xf>
    <xf numFmtId="0" fontId="36" fillId="0" borderId="6" xfId="0" applyFont="1" applyBorder="1" applyAlignment="1">
      <alignment horizontal="center"/>
    </xf>
    <xf numFmtId="0" fontId="36" fillId="0" borderId="50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36" fillId="0" borderId="8" xfId="0" applyFont="1" applyBorder="1" applyAlignment="1">
      <alignment horizontal="left"/>
    </xf>
    <xf numFmtId="0" fontId="36" fillId="0" borderId="7" xfId="0" applyFont="1" applyBorder="1" applyAlignment="1">
      <alignment horizontal="left"/>
    </xf>
    <xf numFmtId="0" fontId="34" fillId="0" borderId="46" xfId="0" applyFont="1" applyBorder="1" applyAlignment="1">
      <alignment horizontal="center" wrapText="1"/>
    </xf>
    <xf numFmtId="0" fontId="34" fillId="0" borderId="47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2" xfId="0" applyFont="1" applyBorder="1" applyAlignment="1">
      <alignment horizontal="center"/>
    </xf>
    <xf numFmtId="0" fontId="36" fillId="0" borderId="44" xfId="0" applyFont="1" applyBorder="1" applyAlignment="1">
      <alignment horizontal="left"/>
    </xf>
    <xf numFmtId="0" fontId="36" fillId="0" borderId="17" xfId="0" applyFont="1" applyBorder="1" applyAlignment="1">
      <alignment horizontal="left"/>
    </xf>
    <xf numFmtId="0" fontId="2" fillId="0" borderId="46" xfId="0" applyFont="1" applyBorder="1" applyAlignment="1">
      <alignment horizontal="center" wrapText="1"/>
    </xf>
    <xf numFmtId="0" fontId="37" fillId="0" borderId="47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21" fillId="0" borderId="3" xfId="0" applyFont="1" applyBorder="1" applyAlignment="1">
      <alignment horizontal="center" wrapText="1"/>
    </xf>
    <xf numFmtId="0" fontId="21" fillId="0" borderId="6" xfId="0" applyFont="1" applyBorder="1" applyAlignment="1">
      <alignment horizontal="center"/>
    </xf>
    <xf numFmtId="0" fontId="2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2" xfId="0" applyFont="1" applyBorder="1" applyAlignment="1">
      <alignment horizontal="center" vertical="center"/>
    </xf>
    <xf numFmtId="0" fontId="36" fillId="0" borderId="49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164" fontId="26" fillId="0" borderId="40" xfId="2" applyFont="1" applyBorder="1" applyAlignment="1">
      <alignment horizontal="center" vertical="center"/>
    </xf>
    <xf numFmtId="164" fontId="26" fillId="0" borderId="11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0" fillId="0" borderId="41" xfId="0" applyBorder="1" applyAlignment="1">
      <alignment horizontal="left"/>
    </xf>
    <xf numFmtId="0" fontId="0" fillId="0" borderId="10" xfId="0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28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26" fillId="0" borderId="46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26" fillId="0" borderId="34" xfId="0" applyFont="1" applyBorder="1" applyAlignment="1">
      <alignment wrapText="1"/>
    </xf>
    <xf numFmtId="0" fontId="26" fillId="0" borderId="57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0" fillId="0" borderId="34" xfId="0" applyBorder="1" applyAlignment="1"/>
    <xf numFmtId="0" fontId="0" fillId="0" borderId="57" xfId="0" applyBorder="1" applyAlignment="1"/>
    <xf numFmtId="0" fontId="0" fillId="0" borderId="10" xfId="0" applyBorder="1" applyAlignment="1"/>
    <xf numFmtId="0" fontId="33" fillId="0" borderId="41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4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34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35" fillId="0" borderId="55" xfId="0" applyFont="1" applyBorder="1" applyAlignment="1">
      <alignment horizontal="center" wrapText="1"/>
    </xf>
    <xf numFmtId="0" fontId="35" fillId="0" borderId="56" xfId="0" applyFont="1" applyBorder="1" applyAlignment="1">
      <alignment horizontal="center" wrapText="1"/>
    </xf>
    <xf numFmtId="0" fontId="35" fillId="0" borderId="23" xfId="0" applyFont="1" applyBorder="1" applyAlignment="1">
      <alignment horizontal="center" wrapText="1"/>
    </xf>
    <xf numFmtId="0" fontId="0" fillId="0" borderId="34" xfId="0" applyBorder="1" applyAlignment="1">
      <alignment horizontal="left"/>
    </xf>
    <xf numFmtId="0" fontId="0" fillId="0" borderId="57" xfId="0" applyBorder="1" applyAlignment="1">
      <alignment horizontal="left"/>
    </xf>
    <xf numFmtId="0" fontId="26" fillId="0" borderId="34" xfId="0" applyFont="1" applyBorder="1" applyAlignment="1"/>
    <xf numFmtId="0" fontId="26" fillId="0" borderId="57" xfId="0" applyFont="1" applyBorder="1" applyAlignment="1"/>
    <xf numFmtId="0" fontId="26" fillId="0" borderId="10" xfId="0" applyFont="1" applyBorder="1" applyAlignment="1"/>
    <xf numFmtId="0" fontId="0" fillId="0" borderId="34" xfId="0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6" fillId="0" borderId="34" xfId="0" applyFont="1" applyBorder="1" applyAlignment="1">
      <alignment horizontal="left"/>
    </xf>
    <xf numFmtId="0" fontId="26" fillId="0" borderId="57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33" fillId="0" borderId="41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25" fillId="0" borderId="57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37" xfId="0" applyFont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7" xfId="0" applyBorder="1" applyAlignment="1"/>
    <xf numFmtId="0" fontId="0" fillId="0" borderId="57" xfId="0" applyBorder="1" applyAlignment="1">
      <alignment horizontal="center"/>
    </xf>
    <xf numFmtId="0" fontId="0" fillId="0" borderId="35" xfId="0" applyBorder="1" applyAlignment="1">
      <alignment horizontal="center"/>
    </xf>
    <xf numFmtId="0" fontId="35" fillId="0" borderId="32" xfId="0" applyFont="1" applyBorder="1" applyAlignment="1">
      <alignment horizontal="left"/>
    </xf>
    <xf numFmtId="0" fontId="35" fillId="0" borderId="29" xfId="0" applyFont="1" applyBorder="1" applyAlignment="1">
      <alignment horizontal="left"/>
    </xf>
    <xf numFmtId="0" fontId="42" fillId="0" borderId="0" xfId="0" applyFont="1" applyAlignment="1">
      <alignment horizontal="center" vertical="center" wrapText="1"/>
    </xf>
    <xf numFmtId="0" fontId="28" fillId="0" borderId="41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wrapText="1"/>
    </xf>
    <xf numFmtId="0" fontId="28" fillId="0" borderId="59" xfId="0" applyFont="1" applyBorder="1" applyAlignment="1">
      <alignment horizontal="center" wrapText="1"/>
    </xf>
    <xf numFmtId="0" fontId="28" fillId="0" borderId="60" xfId="0" applyFont="1" applyBorder="1" applyAlignment="1">
      <alignment horizontal="center" wrapText="1"/>
    </xf>
    <xf numFmtId="0" fontId="0" fillId="0" borderId="7" xfId="0" applyBorder="1" applyAlignment="1">
      <alignment horizontal="left"/>
    </xf>
    <xf numFmtId="0" fontId="26" fillId="0" borderId="7" xfId="0" applyFont="1" applyBorder="1" applyAlignment="1">
      <alignment horizontal="left"/>
    </xf>
    <xf numFmtId="0" fontId="45" fillId="0" borderId="11" xfId="0" applyFont="1" applyBorder="1" applyAlignment="1">
      <alignment horizontal="right" vertical="top" wrapText="1"/>
    </xf>
    <xf numFmtId="0" fontId="42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45" fillId="0" borderId="7" xfId="0" applyFont="1" applyBorder="1" applyAlignment="1">
      <alignment horizontal="right" vertical="top" wrapText="1"/>
    </xf>
    <xf numFmtId="0" fontId="44" fillId="0" borderId="8" xfId="0" applyFont="1" applyBorder="1" applyAlignment="1">
      <alignment vertical="top" wrapText="1"/>
    </xf>
    <xf numFmtId="0" fontId="44" fillId="0" borderId="32" xfId="0" applyFont="1" applyBorder="1" applyAlignment="1">
      <alignment vertical="top" wrapText="1"/>
    </xf>
    <xf numFmtId="0" fontId="46" fillId="0" borderId="7" xfId="0" applyFont="1" applyBorder="1" applyAlignment="1">
      <alignment horizontal="right" vertical="top" wrapText="1"/>
    </xf>
    <xf numFmtId="0" fontId="46" fillId="0" borderId="29" xfId="0" applyFont="1" applyBorder="1" applyAlignment="1">
      <alignment horizontal="right" vertical="top" wrapText="1"/>
    </xf>
    <xf numFmtId="166" fontId="46" fillId="0" borderId="31" xfId="4" applyFont="1" applyBorder="1" applyAlignment="1">
      <alignment horizontal="left" vertical="top" wrapText="1"/>
    </xf>
    <xf numFmtId="166" fontId="46" fillId="0" borderId="30" xfId="4" applyFont="1" applyBorder="1" applyAlignment="1">
      <alignment horizontal="left" vertical="top" wrapText="1"/>
    </xf>
    <xf numFmtId="0" fontId="45" fillId="0" borderId="1" xfId="0" applyFont="1" applyBorder="1" applyAlignment="1">
      <alignment horizontal="center" vertical="top" wrapText="1"/>
    </xf>
    <xf numFmtId="0" fontId="45" fillId="0" borderId="4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5" fillId="0" borderId="5" xfId="0" applyFont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5" fillId="0" borderId="6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5" fillId="0" borderId="22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63" xfId="0" applyBorder="1" applyAlignment="1">
      <alignment horizontal="left"/>
    </xf>
    <xf numFmtId="0" fontId="0" fillId="0" borderId="16" xfId="0" applyBorder="1" applyAlignment="1">
      <alignment horizontal="left"/>
    </xf>
    <xf numFmtId="0" fontId="26" fillId="0" borderId="61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" xfId="3" applyFont="1" applyBorder="1" applyAlignment="1">
      <alignment horizontal="center"/>
    </xf>
    <xf numFmtId="0" fontId="35" fillId="0" borderId="2" xfId="3" applyFont="1" applyBorder="1" applyAlignment="1">
      <alignment horizontal="center"/>
    </xf>
    <xf numFmtId="0" fontId="48" fillId="0" borderId="8" xfId="3" applyBorder="1"/>
    <xf numFmtId="0" fontId="48" fillId="0" borderId="7" xfId="3" applyBorder="1"/>
    <xf numFmtId="0" fontId="11" fillId="0" borderId="0" xfId="3" applyFont="1" applyAlignment="1">
      <alignment horizontal="left" vertical="center" wrapText="1"/>
    </xf>
    <xf numFmtId="0" fontId="35" fillId="0" borderId="49" xfId="3" applyFont="1" applyBorder="1" applyAlignment="1">
      <alignment horizontal="left"/>
    </xf>
    <xf numFmtId="0" fontId="35" fillId="0" borderId="28" xfId="3" applyFont="1" applyBorder="1" applyAlignment="1">
      <alignment horizontal="left"/>
    </xf>
    <xf numFmtId="0" fontId="48" fillId="0" borderId="41" xfId="3" applyBorder="1" applyAlignment="1">
      <alignment horizontal="left"/>
    </xf>
    <xf numFmtId="0" fontId="48" fillId="0" borderId="10" xfId="3" applyBorder="1" applyAlignment="1">
      <alignment horizontal="left"/>
    </xf>
    <xf numFmtId="0" fontId="36" fillId="8" borderId="41" xfId="3" applyFont="1" applyFill="1" applyBorder="1" applyAlignment="1">
      <alignment horizontal="left"/>
    </xf>
    <xf numFmtId="0" fontId="36" fillId="8" borderId="10" xfId="3" applyFont="1" applyFill="1" applyBorder="1" applyAlignment="1">
      <alignment horizontal="left"/>
    </xf>
    <xf numFmtId="0" fontId="12" fillId="0" borderId="34" xfId="3" applyFont="1" applyBorder="1" applyAlignment="1">
      <alignment horizontal="center" vertical="center"/>
    </xf>
    <xf numFmtId="0" fontId="12" fillId="0" borderId="57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48" fillId="0" borderId="34" xfId="3" applyFill="1" applyBorder="1"/>
    <xf numFmtId="0" fontId="48" fillId="0" borderId="10" xfId="3" applyFill="1" applyBorder="1"/>
    <xf numFmtId="0" fontId="26" fillId="0" borderId="7" xfId="3" applyFont="1" applyBorder="1"/>
    <xf numFmtId="0" fontId="15" fillId="0" borderId="0" xfId="3" applyFont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61" fillId="0" borderId="20" xfId="8" applyFont="1" applyBorder="1" applyAlignment="1">
      <alignment horizontal="center" vertical="center" wrapText="1"/>
    </xf>
    <xf numFmtId="0" fontId="61" fillId="0" borderId="73" xfId="8" applyFont="1" applyBorder="1" applyAlignment="1">
      <alignment horizontal="center" vertical="center" wrapText="1"/>
    </xf>
    <xf numFmtId="0" fontId="61" fillId="0" borderId="74" xfId="8" applyFont="1" applyBorder="1" applyAlignment="1">
      <alignment horizontal="center" vertical="center" wrapText="1"/>
    </xf>
    <xf numFmtId="0" fontId="61" fillId="0" borderId="9" xfId="8" applyFont="1" applyBorder="1" applyAlignment="1">
      <alignment horizontal="center" vertical="center" wrapText="1"/>
    </xf>
    <xf numFmtId="0" fontId="59" fillId="0" borderId="0" xfId="8" applyFont="1" applyAlignment="1">
      <alignment horizontal="center" vertical="center"/>
    </xf>
    <xf numFmtId="0" fontId="64" fillId="0" borderId="16" xfId="8" applyFont="1" applyBorder="1" applyAlignment="1">
      <alignment vertical="center" wrapText="1"/>
    </xf>
    <xf numFmtId="0" fontId="64" fillId="0" borderId="10" xfId="8" applyFont="1" applyBorder="1" applyAlignment="1">
      <alignment vertical="center" wrapText="1"/>
    </xf>
    <xf numFmtId="0" fontId="64" fillId="0" borderId="11" xfId="8" applyFont="1" applyBorder="1" applyAlignment="1">
      <alignment vertical="center" wrapText="1"/>
    </xf>
    <xf numFmtId="0" fontId="64" fillId="0" borderId="7" xfId="8" applyFont="1" applyBorder="1" applyAlignment="1">
      <alignment vertical="center" wrapText="1"/>
    </xf>
    <xf numFmtId="0" fontId="64" fillId="0" borderId="21" xfId="8" applyFont="1" applyBorder="1" applyAlignment="1">
      <alignment vertical="center" wrapText="1"/>
    </xf>
    <xf numFmtId="0" fontId="64" fillId="0" borderId="31" xfId="8" applyFont="1" applyBorder="1" applyAlignment="1">
      <alignment vertical="center" wrapText="1"/>
    </xf>
    <xf numFmtId="0" fontId="61" fillId="0" borderId="7" xfId="8" applyFont="1" applyBorder="1" applyAlignment="1">
      <alignment horizontal="center" vertical="center" wrapText="1"/>
    </xf>
    <xf numFmtId="0" fontId="61" fillId="0" borderId="65" xfId="8" applyFont="1" applyBorder="1" applyAlignment="1">
      <alignment horizontal="center" vertical="center" wrapText="1"/>
    </xf>
    <xf numFmtId="0" fontId="61" fillId="0" borderId="10" xfId="8" applyFont="1" applyBorder="1" applyAlignment="1">
      <alignment horizontal="center" vertical="center" wrapText="1"/>
    </xf>
    <xf numFmtId="0" fontId="61" fillId="0" borderId="31" xfId="8" applyFont="1" applyBorder="1" applyAlignment="1">
      <alignment horizontal="center" vertical="center" wrapText="1"/>
    </xf>
    <xf numFmtId="0" fontId="64" fillId="0" borderId="52" xfId="8" applyFont="1" applyBorder="1" applyAlignment="1">
      <alignment horizontal="center" vertical="center" wrapText="1"/>
    </xf>
    <xf numFmtId="0" fontId="64" fillId="0" borderId="12" xfId="8" applyFont="1" applyBorder="1" applyAlignment="1">
      <alignment horizontal="center" vertical="center" wrapText="1"/>
    </xf>
    <xf numFmtId="0" fontId="64" fillId="0" borderId="25" xfId="8" applyFont="1" applyBorder="1" applyAlignment="1">
      <alignment vertical="center" wrapText="1"/>
    </xf>
    <xf numFmtId="0" fontId="64" fillId="0" borderId="69" xfId="8" applyFont="1" applyBorder="1" applyAlignment="1">
      <alignment vertical="center" wrapText="1"/>
    </xf>
    <xf numFmtId="0" fontId="64" fillId="0" borderId="65" xfId="8" applyFont="1" applyBorder="1" applyAlignment="1">
      <alignment vertical="center" wrapText="1"/>
    </xf>
    <xf numFmtId="0" fontId="60" fillId="0" borderId="0" xfId="8" applyFont="1" applyAlignment="1">
      <alignment horizontal="center" vertical="center" wrapText="1"/>
    </xf>
    <xf numFmtId="0" fontId="60" fillId="0" borderId="0" xfId="8" applyFont="1" applyAlignment="1">
      <alignment horizontal="center" vertical="center"/>
    </xf>
    <xf numFmtId="0" fontId="62" fillId="0" borderId="1" xfId="8" applyFont="1" applyBorder="1" applyAlignment="1">
      <alignment horizontal="center" vertical="center" wrapText="1"/>
    </xf>
    <xf numFmtId="0" fontId="62" fillId="0" borderId="8" xfId="8" applyFont="1" applyBorder="1" applyAlignment="1">
      <alignment horizontal="center" vertical="center" wrapText="1"/>
    </xf>
    <xf numFmtId="0" fontId="62" fillId="0" borderId="2" xfId="8" applyFont="1" applyBorder="1" applyAlignment="1">
      <alignment horizontal="center" vertical="center" wrapText="1"/>
    </xf>
    <xf numFmtId="0" fontId="62" fillId="0" borderId="64" xfId="8" applyFont="1" applyBorder="1" applyAlignment="1">
      <alignment horizontal="center" vertical="center" wrapText="1"/>
    </xf>
    <xf numFmtId="0" fontId="62" fillId="0" borderId="7" xfId="8" applyFont="1" applyBorder="1" applyAlignment="1">
      <alignment horizontal="center" vertical="center" wrapText="1"/>
    </xf>
    <xf numFmtId="0" fontId="62" fillId="0" borderId="65" xfId="8" applyFont="1" applyBorder="1" applyAlignment="1">
      <alignment horizontal="center" vertical="center" wrapText="1"/>
    </xf>
    <xf numFmtId="0" fontId="62" fillId="0" borderId="42" xfId="8" applyFont="1" applyBorder="1" applyAlignment="1">
      <alignment horizontal="center" vertical="center" wrapText="1"/>
    </xf>
    <xf numFmtId="0" fontId="62" fillId="0" borderId="3" xfId="8" applyFont="1" applyBorder="1" applyAlignment="1">
      <alignment horizontal="center" vertical="center" wrapText="1"/>
    </xf>
    <xf numFmtId="0" fontId="62" fillId="0" borderId="10" xfId="8" applyFont="1" applyBorder="1" applyAlignment="1">
      <alignment horizontal="center" vertical="center" wrapText="1"/>
    </xf>
    <xf numFmtId="0" fontId="62" fillId="0" borderId="31" xfId="8" applyFont="1" applyBorder="1" applyAlignment="1">
      <alignment horizontal="center" vertical="center" wrapText="1"/>
    </xf>
    <xf numFmtId="0" fontId="62" fillId="0" borderId="66" xfId="8" applyFont="1" applyBorder="1" applyAlignment="1">
      <alignment horizontal="center" vertical="center" wrapText="1"/>
    </xf>
    <xf numFmtId="0" fontId="62" fillId="0" borderId="67" xfId="8" applyFont="1" applyBorder="1" applyAlignment="1">
      <alignment horizontal="center" vertical="center" wrapText="1"/>
    </xf>
    <xf numFmtId="0" fontId="62" fillId="9" borderId="7" xfId="8" applyFont="1" applyFill="1" applyBorder="1" applyAlignment="1">
      <alignment horizontal="center" vertical="center" wrapText="1"/>
    </xf>
    <xf numFmtId="0" fontId="62" fillId="9" borderId="31" xfId="8" applyFont="1" applyFill="1" applyBorder="1" applyAlignment="1">
      <alignment horizontal="center" vertical="center" wrapText="1"/>
    </xf>
    <xf numFmtId="0" fontId="60" fillId="10" borderId="49" xfId="8" applyFont="1" applyFill="1" applyBorder="1" applyAlignment="1">
      <alignment horizontal="center" vertical="center" wrapText="1"/>
    </xf>
    <xf numFmtId="0" fontId="60" fillId="10" borderId="28" xfId="8" applyFont="1" applyFill="1" applyBorder="1" applyAlignment="1">
      <alignment horizontal="center" vertical="center" wrapText="1"/>
    </xf>
    <xf numFmtId="0" fontId="60" fillId="0" borderId="0" xfId="8" applyFont="1" applyAlignment="1">
      <alignment horizontal="center"/>
    </xf>
  </cellXfs>
  <cellStyles count="9">
    <cellStyle name="Гиперссылка" xfId="1" builtinId="8"/>
    <cellStyle name="Денежный_Бюджет на 2005 год" xfId="2"/>
    <cellStyle name="Обычный" xfId="0" builtinId="0"/>
    <cellStyle name="Обычный 2" xfId="8"/>
    <cellStyle name="Обычный_2B41BE01" xfId="3"/>
    <cellStyle name="Просмотренная гиперссылка" xfId="7" builtinId="9" hidden="1"/>
    <cellStyle name="Финансовый" xfId="4" builtinId="3"/>
    <cellStyle name="Финансовый_Бюджет на 2005 год" xfId="5"/>
    <cellStyle name="Финансовый_Исходные данные АА" xfId="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25400</xdr:colOff>
      <xdr:row>8</xdr:row>
      <xdr:rowOff>165100</xdr:rowOff>
    </xdr:from>
    <xdr:to>
      <xdr:col>8</xdr:col>
      <xdr:colOff>0</xdr:colOff>
      <xdr:row>8</xdr:row>
      <xdr:rowOff>165100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 flipV="1">
          <a:off x="6540500" y="1638300"/>
          <a:ext cx="2451100" cy="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5</xdr:col>
      <xdr:colOff>0</xdr:colOff>
      <xdr:row>9</xdr:row>
      <xdr:rowOff>101600</xdr:rowOff>
    </xdr:from>
    <xdr:to>
      <xdr:col>5</xdr:col>
      <xdr:colOff>0</xdr:colOff>
      <xdr:row>9</xdr:row>
      <xdr:rowOff>101600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6515100" y="175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6</xdr:col>
      <xdr:colOff>12700</xdr:colOff>
      <xdr:row>9</xdr:row>
      <xdr:rowOff>139700</xdr:rowOff>
    </xdr:from>
    <xdr:to>
      <xdr:col>7</xdr:col>
      <xdr:colOff>812800</xdr:colOff>
      <xdr:row>9</xdr:row>
      <xdr:rowOff>139700</xdr:rowOff>
    </xdr:to>
    <xdr:sp macro="" textlink="">
      <xdr:nvSpPr>
        <xdr:cNvPr id="3075" name="Line 3"/>
        <xdr:cNvSpPr>
          <a:spLocks noChangeShapeType="1"/>
        </xdr:cNvSpPr>
      </xdr:nvSpPr>
      <xdr:spPr bwMode="auto">
        <a:xfrm flipV="1">
          <a:off x="7353300" y="1790700"/>
          <a:ext cx="1625600" cy="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6</xdr:col>
      <xdr:colOff>812800</xdr:colOff>
      <xdr:row>10</xdr:row>
      <xdr:rowOff>165100</xdr:rowOff>
    </xdr:from>
    <xdr:to>
      <xdr:col>9</xdr:col>
      <xdr:colOff>520700</xdr:colOff>
      <xdr:row>10</xdr:row>
      <xdr:rowOff>165100</xdr:rowOff>
    </xdr:to>
    <xdr:sp macro="" textlink="">
      <xdr:nvSpPr>
        <xdr:cNvPr id="3076" name="Line 4"/>
        <xdr:cNvSpPr>
          <a:spLocks noChangeShapeType="1"/>
        </xdr:cNvSpPr>
      </xdr:nvSpPr>
      <xdr:spPr bwMode="auto">
        <a:xfrm flipV="1">
          <a:off x="8153400" y="1993900"/>
          <a:ext cx="2184400" cy="0"/>
        </a:xfrm>
        <a:prstGeom prst="line">
          <a:avLst/>
        </a:prstGeom>
        <a:noFill/>
        <a:ln w="57150" cmpd="thinThick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9</xdr:col>
      <xdr:colOff>25400</xdr:colOff>
      <xdr:row>11</xdr:row>
      <xdr:rowOff>152400</xdr:rowOff>
    </xdr:from>
    <xdr:to>
      <xdr:col>11</xdr:col>
      <xdr:colOff>825500</xdr:colOff>
      <xdr:row>11</xdr:row>
      <xdr:rowOff>152400</xdr:rowOff>
    </xdr:to>
    <xdr:sp macro="" textlink="">
      <xdr:nvSpPr>
        <xdr:cNvPr id="3077" name="Line 5"/>
        <xdr:cNvSpPr>
          <a:spLocks noChangeShapeType="1"/>
        </xdr:cNvSpPr>
      </xdr:nvSpPr>
      <xdr:spPr bwMode="auto">
        <a:xfrm>
          <a:off x="9842500" y="2159000"/>
          <a:ext cx="24765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6</xdr:col>
      <xdr:colOff>393700</xdr:colOff>
      <xdr:row>13</xdr:row>
      <xdr:rowOff>0</xdr:rowOff>
    </xdr:from>
    <xdr:to>
      <xdr:col>8</xdr:col>
      <xdr:colOff>0</xdr:colOff>
      <xdr:row>13</xdr:row>
      <xdr:rowOff>0</xdr:rowOff>
    </xdr:to>
    <xdr:sp macro="" textlink="">
      <xdr:nvSpPr>
        <xdr:cNvPr id="3078" name="Line 6"/>
        <xdr:cNvSpPr>
          <a:spLocks noChangeShapeType="1"/>
        </xdr:cNvSpPr>
      </xdr:nvSpPr>
      <xdr:spPr bwMode="auto">
        <a:xfrm>
          <a:off x="7734300" y="2362200"/>
          <a:ext cx="1257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8</xdr:col>
      <xdr:colOff>38100</xdr:colOff>
      <xdr:row>13</xdr:row>
      <xdr:rowOff>165100</xdr:rowOff>
    </xdr:from>
    <xdr:to>
      <xdr:col>10</xdr:col>
      <xdr:colOff>800100</xdr:colOff>
      <xdr:row>13</xdr:row>
      <xdr:rowOff>165100</xdr:rowOff>
    </xdr:to>
    <xdr:sp macro="" textlink="">
      <xdr:nvSpPr>
        <xdr:cNvPr id="3079" name="Line 7"/>
        <xdr:cNvSpPr>
          <a:spLocks noChangeShapeType="1"/>
        </xdr:cNvSpPr>
      </xdr:nvSpPr>
      <xdr:spPr bwMode="auto">
        <a:xfrm flipV="1">
          <a:off x="9029700" y="2527300"/>
          <a:ext cx="24257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9</xdr:col>
      <xdr:colOff>25400</xdr:colOff>
      <xdr:row>12</xdr:row>
      <xdr:rowOff>139700</xdr:rowOff>
    </xdr:from>
    <xdr:to>
      <xdr:col>12</xdr:col>
      <xdr:colOff>25400</xdr:colOff>
      <xdr:row>12</xdr:row>
      <xdr:rowOff>139700</xdr:rowOff>
    </xdr:to>
    <xdr:sp macro="" textlink="">
      <xdr:nvSpPr>
        <xdr:cNvPr id="3080" name="Line 8"/>
        <xdr:cNvSpPr>
          <a:spLocks noChangeShapeType="1"/>
        </xdr:cNvSpPr>
      </xdr:nvSpPr>
      <xdr:spPr bwMode="auto">
        <a:xfrm flipV="1">
          <a:off x="9842500" y="2324100"/>
          <a:ext cx="25146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9</xdr:col>
      <xdr:colOff>0</xdr:colOff>
      <xdr:row>14</xdr:row>
      <xdr:rowOff>139700</xdr:rowOff>
    </xdr:from>
    <xdr:to>
      <xdr:col>11</xdr:col>
      <xdr:colOff>812800</xdr:colOff>
      <xdr:row>14</xdr:row>
      <xdr:rowOff>139700</xdr:rowOff>
    </xdr:to>
    <xdr:sp macro="" textlink="">
      <xdr:nvSpPr>
        <xdr:cNvPr id="3081" name="Line 9"/>
        <xdr:cNvSpPr>
          <a:spLocks noChangeShapeType="1"/>
        </xdr:cNvSpPr>
      </xdr:nvSpPr>
      <xdr:spPr bwMode="auto">
        <a:xfrm>
          <a:off x="9817100" y="2679700"/>
          <a:ext cx="24892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9</xdr:col>
      <xdr:colOff>12700</xdr:colOff>
      <xdr:row>15</xdr:row>
      <xdr:rowOff>139700</xdr:rowOff>
    </xdr:from>
    <xdr:to>
      <xdr:col>11</xdr:col>
      <xdr:colOff>800100</xdr:colOff>
      <xdr:row>15</xdr:row>
      <xdr:rowOff>139700</xdr:rowOff>
    </xdr:to>
    <xdr:sp macro="" textlink="">
      <xdr:nvSpPr>
        <xdr:cNvPr id="3082" name="Line 10"/>
        <xdr:cNvSpPr>
          <a:spLocks noChangeShapeType="1"/>
        </xdr:cNvSpPr>
      </xdr:nvSpPr>
      <xdr:spPr bwMode="auto">
        <a:xfrm>
          <a:off x="9829800" y="2857500"/>
          <a:ext cx="24638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7</xdr:col>
      <xdr:colOff>812800</xdr:colOff>
      <xdr:row>16</xdr:row>
      <xdr:rowOff>139700</xdr:rowOff>
    </xdr:from>
    <xdr:to>
      <xdr:col>11</xdr:col>
      <xdr:colOff>25400</xdr:colOff>
      <xdr:row>16</xdr:row>
      <xdr:rowOff>139700</xdr:rowOff>
    </xdr:to>
    <xdr:sp macro="" textlink="">
      <xdr:nvSpPr>
        <xdr:cNvPr id="3083" name="Line 11"/>
        <xdr:cNvSpPr>
          <a:spLocks noChangeShapeType="1"/>
        </xdr:cNvSpPr>
      </xdr:nvSpPr>
      <xdr:spPr bwMode="auto">
        <a:xfrm>
          <a:off x="8978900" y="3035300"/>
          <a:ext cx="25400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3085" name="Line 13"/>
        <xdr:cNvSpPr>
          <a:spLocks noChangeShapeType="1"/>
        </xdr:cNvSpPr>
      </xdr:nvSpPr>
      <xdr:spPr bwMode="auto">
        <a:xfrm>
          <a:off x="6515100" y="396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4</xdr:col>
      <xdr:colOff>12700</xdr:colOff>
      <xdr:row>18</xdr:row>
      <xdr:rowOff>165100</xdr:rowOff>
    </xdr:from>
    <xdr:to>
      <xdr:col>7</xdr:col>
      <xdr:colOff>787400</xdr:colOff>
      <xdr:row>18</xdr:row>
      <xdr:rowOff>165100</xdr:rowOff>
    </xdr:to>
    <xdr:sp macro="" textlink="">
      <xdr:nvSpPr>
        <xdr:cNvPr id="3100" name="Line 28"/>
        <xdr:cNvSpPr>
          <a:spLocks noChangeShapeType="1"/>
        </xdr:cNvSpPr>
      </xdr:nvSpPr>
      <xdr:spPr bwMode="auto">
        <a:xfrm>
          <a:off x="5651500" y="3416300"/>
          <a:ext cx="33020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3101" name="Line 29"/>
        <xdr:cNvSpPr>
          <a:spLocks noChangeShapeType="1"/>
        </xdr:cNvSpPr>
      </xdr:nvSpPr>
      <xdr:spPr bwMode="auto">
        <a:xfrm>
          <a:off x="6515100" y="3962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  <xdr:twoCellAnchor>
    <xdr:from>
      <xdr:col>6</xdr:col>
      <xdr:colOff>0</xdr:colOff>
      <xdr:row>17</xdr:row>
      <xdr:rowOff>165100</xdr:rowOff>
    </xdr:from>
    <xdr:to>
      <xdr:col>11</xdr:col>
      <xdr:colOff>38100</xdr:colOff>
      <xdr:row>17</xdr:row>
      <xdr:rowOff>165100</xdr:rowOff>
    </xdr:to>
    <xdr:sp macro="" textlink="">
      <xdr:nvSpPr>
        <xdr:cNvPr id="3102" name="Line 30"/>
        <xdr:cNvSpPr>
          <a:spLocks noChangeShapeType="1"/>
        </xdr:cNvSpPr>
      </xdr:nvSpPr>
      <xdr:spPr bwMode="auto">
        <a:xfrm>
          <a:off x="7340600" y="3238500"/>
          <a:ext cx="4191000" cy="0"/>
        </a:xfrm>
        <a:prstGeom prst="line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A31" sqref="A31"/>
    </sheetView>
  </sheetViews>
  <sheetFormatPr baseColWidth="10" defaultColWidth="8.7109375" defaultRowHeight="13" x14ac:dyDescent="0"/>
  <cols>
    <col min="1" max="1" width="135.28515625" customWidth="1"/>
  </cols>
  <sheetData>
    <row r="1" spans="1:1" ht="18">
      <c r="A1" s="2" t="s">
        <v>376</v>
      </c>
    </row>
    <row r="2" spans="1:1" ht="17">
      <c r="A2" s="3" t="s">
        <v>377</v>
      </c>
    </row>
    <row r="3" spans="1:1" ht="17">
      <c r="A3" s="3"/>
    </row>
    <row r="5" spans="1:1" ht="17">
      <c r="A5" s="3" t="s">
        <v>31</v>
      </c>
    </row>
    <row r="6" spans="1:1">
      <c r="A6" s="1"/>
    </row>
    <row r="7" spans="1:1" ht="23">
      <c r="A7" s="54"/>
    </row>
    <row r="8" spans="1:1" ht="23">
      <c r="A8" s="54"/>
    </row>
    <row r="9" spans="1:1" ht="23">
      <c r="A9" s="54"/>
    </row>
    <row r="13" spans="1:1">
      <c r="A13" s="4"/>
    </row>
    <row r="15" spans="1:1" ht="23">
      <c r="A15" s="5" t="s">
        <v>0</v>
      </c>
    </row>
    <row r="16" spans="1:1" ht="21">
      <c r="A16" s="6" t="s">
        <v>1</v>
      </c>
    </row>
    <row r="17" spans="1:1">
      <c r="A17" s="4"/>
    </row>
    <row r="18" spans="1:1" ht="21">
      <c r="A18" s="7"/>
    </row>
    <row r="19" spans="1:1">
      <c r="A19" s="4"/>
    </row>
    <row r="20" spans="1:1">
      <c r="A20" s="4"/>
    </row>
    <row r="21" spans="1:1">
      <c r="A21" s="8"/>
    </row>
    <row r="22" spans="1:1">
      <c r="A22" s="4"/>
    </row>
    <row r="23" spans="1:1" ht="18">
      <c r="A23" s="2" t="s">
        <v>2</v>
      </c>
    </row>
    <row r="24" spans="1:1" ht="15">
      <c r="A24" s="9" t="s">
        <v>378</v>
      </c>
    </row>
  </sheetData>
  <phoneticPr fontId="4" type="noConversion"/>
  <pageMargins left="0.75" right="0.75" top="1" bottom="1" header="0.5" footer="0.5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125" zoomScaleNormal="125" zoomScalePageLayoutView="125" workbookViewId="0">
      <selection activeCell="B37" sqref="B37"/>
    </sheetView>
  </sheetViews>
  <sheetFormatPr baseColWidth="10" defaultColWidth="8.7109375" defaultRowHeight="13" x14ac:dyDescent="0"/>
  <cols>
    <col min="1" max="1" width="6.28515625" customWidth="1"/>
    <col min="2" max="2" width="63.28515625" customWidth="1"/>
    <col min="3" max="3" width="9.5703125" customWidth="1"/>
    <col min="4" max="4" width="17.140625" customWidth="1"/>
    <col min="5" max="5" width="16.5703125" customWidth="1"/>
    <col min="6" max="6" width="12.42578125" customWidth="1"/>
    <col min="7" max="7" width="15.140625" customWidth="1"/>
  </cols>
  <sheetData>
    <row r="2" spans="1:14" ht="18">
      <c r="A2" s="581" t="s">
        <v>262</v>
      </c>
      <c r="B2" s="581"/>
      <c r="C2" s="581"/>
      <c r="D2" s="581"/>
      <c r="E2" s="581"/>
      <c r="F2" s="164"/>
    </row>
    <row r="3" spans="1:14" ht="18">
      <c r="A3" s="133"/>
      <c r="B3" s="133"/>
      <c r="C3" s="133"/>
      <c r="D3" s="133"/>
      <c r="E3" s="133"/>
      <c r="F3" s="133"/>
    </row>
    <row r="4" spans="1:14" ht="14.25" customHeight="1" thickBot="1">
      <c r="A4" s="44"/>
      <c r="B4" s="69"/>
      <c r="C4" s="69"/>
      <c r="D4" s="582" t="s">
        <v>127</v>
      </c>
      <c r="E4" s="582"/>
      <c r="F4" s="69"/>
      <c r="G4" s="70"/>
    </row>
    <row r="5" spans="1:14">
      <c r="A5" s="590" t="s">
        <v>126</v>
      </c>
      <c r="B5" s="592" t="s">
        <v>122</v>
      </c>
      <c r="C5" s="592" t="s">
        <v>125</v>
      </c>
      <c r="D5" s="592" t="s">
        <v>264</v>
      </c>
      <c r="E5" s="594" t="s">
        <v>265</v>
      </c>
    </row>
    <row r="6" spans="1:14" ht="14" thickBot="1">
      <c r="A6" s="591"/>
      <c r="B6" s="593"/>
      <c r="C6" s="593"/>
      <c r="D6" s="593"/>
      <c r="E6" s="595"/>
      <c r="N6" s="43"/>
    </row>
    <row r="7" spans="1:14" ht="14" thickTop="1">
      <c r="A7" s="156">
        <v>1</v>
      </c>
      <c r="B7" s="151"/>
      <c r="C7" s="157"/>
      <c r="D7" s="158"/>
      <c r="E7" s="160">
        <f>C7*D7</f>
        <v>0</v>
      </c>
    </row>
    <row r="8" spans="1:14">
      <c r="A8" s="153">
        <v>2</v>
      </c>
      <c r="B8" s="149"/>
      <c r="C8" s="150"/>
      <c r="D8" s="159"/>
      <c r="E8" s="161">
        <f t="shared" ref="E8:E16" si="0">C8*D8</f>
        <v>0</v>
      </c>
    </row>
    <row r="9" spans="1:14">
      <c r="A9" s="153">
        <v>3</v>
      </c>
      <c r="B9" s="149"/>
      <c r="C9" s="150"/>
      <c r="D9" s="159"/>
      <c r="E9" s="161">
        <f t="shared" si="0"/>
        <v>0</v>
      </c>
    </row>
    <row r="10" spans="1:14">
      <c r="A10" s="153">
        <v>4</v>
      </c>
      <c r="B10" s="149"/>
      <c r="C10" s="150"/>
      <c r="D10" s="159"/>
      <c r="E10" s="161">
        <f t="shared" si="0"/>
        <v>0</v>
      </c>
    </row>
    <row r="11" spans="1:14">
      <c r="A11" s="153">
        <v>6</v>
      </c>
      <c r="B11" s="149"/>
      <c r="C11" s="150"/>
      <c r="D11" s="159"/>
      <c r="E11" s="161">
        <f t="shared" si="0"/>
        <v>0</v>
      </c>
    </row>
    <row r="12" spans="1:14">
      <c r="A12" s="153">
        <v>7</v>
      </c>
      <c r="B12" s="149"/>
      <c r="C12" s="150"/>
      <c r="D12" s="159"/>
      <c r="E12" s="161">
        <f t="shared" si="0"/>
        <v>0</v>
      </c>
    </row>
    <row r="13" spans="1:14">
      <c r="A13" s="153">
        <v>8</v>
      </c>
      <c r="B13" s="149"/>
      <c r="C13" s="150"/>
      <c r="D13" s="159"/>
      <c r="E13" s="161">
        <f t="shared" si="0"/>
        <v>0</v>
      </c>
    </row>
    <row r="14" spans="1:14">
      <c r="A14" s="153">
        <v>9</v>
      </c>
      <c r="B14" s="149"/>
      <c r="C14" s="150"/>
      <c r="D14" s="159"/>
      <c r="E14" s="161">
        <f t="shared" si="0"/>
        <v>0</v>
      </c>
    </row>
    <row r="15" spans="1:14">
      <c r="A15" s="153">
        <v>10</v>
      </c>
      <c r="B15" s="149"/>
      <c r="C15" s="150"/>
      <c r="D15" s="159"/>
      <c r="E15" s="161">
        <f t="shared" si="0"/>
        <v>0</v>
      </c>
    </row>
    <row r="16" spans="1:14">
      <c r="A16" s="153" t="s">
        <v>263</v>
      </c>
      <c r="B16" s="149"/>
      <c r="C16" s="150"/>
      <c r="D16" s="159"/>
      <c r="E16" s="161">
        <f t="shared" si="0"/>
        <v>0</v>
      </c>
    </row>
    <row r="17" spans="1:5">
      <c r="A17" s="154"/>
      <c r="B17" s="152"/>
      <c r="C17" s="580" t="s">
        <v>123</v>
      </c>
      <c r="D17" s="580"/>
      <c r="E17" s="162">
        <f>E19/118*100</f>
        <v>0</v>
      </c>
    </row>
    <row r="18" spans="1:5">
      <c r="A18" s="155"/>
      <c r="B18" s="148"/>
      <c r="C18" s="583" t="s">
        <v>124</v>
      </c>
      <c r="D18" s="583"/>
      <c r="E18" s="163">
        <f>E19-E17</f>
        <v>0</v>
      </c>
    </row>
    <row r="19" spans="1:5">
      <c r="A19" s="584"/>
      <c r="B19" s="586" t="s">
        <v>45</v>
      </c>
      <c r="C19" s="586"/>
      <c r="D19" s="586"/>
      <c r="E19" s="588">
        <f>SUM(E7:E16)</f>
        <v>0</v>
      </c>
    </row>
    <row r="20" spans="1:5" ht="11.25" customHeight="1" thickBot="1">
      <c r="A20" s="585"/>
      <c r="B20" s="587"/>
      <c r="C20" s="587"/>
      <c r="D20" s="587"/>
      <c r="E20" s="589"/>
    </row>
  </sheetData>
  <mergeCells count="12">
    <mergeCell ref="C17:D17"/>
    <mergeCell ref="A2:E2"/>
    <mergeCell ref="D4:E4"/>
    <mergeCell ref="C18:D18"/>
    <mergeCell ref="A19:A20"/>
    <mergeCell ref="B19:D20"/>
    <mergeCell ref="E19:E20"/>
    <mergeCell ref="A5:A6"/>
    <mergeCell ref="B5:B6"/>
    <mergeCell ref="D5:D6"/>
    <mergeCell ref="E5:E6"/>
    <mergeCell ref="C5:C6"/>
  </mergeCells>
  <phoneticPr fontId="4" type="noConversion"/>
  <pageMargins left="1.32" right="0.59055118110236227" top="0.52" bottom="0.48" header="0.51181102362204722" footer="0.51181102362204722"/>
  <pageSetup paperSize="9" scale="9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50" zoomScaleNormal="150" zoomScalePageLayoutView="150" workbookViewId="0">
      <selection activeCell="F41" sqref="F41"/>
    </sheetView>
  </sheetViews>
  <sheetFormatPr baseColWidth="10" defaultColWidth="8.7109375" defaultRowHeight="13" x14ac:dyDescent="0"/>
  <cols>
    <col min="1" max="1" width="7.42578125" customWidth="1"/>
    <col min="2" max="2" width="20.28515625" customWidth="1"/>
    <col min="5" max="5" width="11.7109375" customWidth="1"/>
    <col min="6" max="6" width="10.28515625" customWidth="1"/>
    <col min="7" max="7" width="14.5703125" customWidth="1"/>
    <col min="8" max="8" width="16.85546875" customWidth="1"/>
  </cols>
  <sheetData>
    <row r="1" spans="1:8" ht="40" customHeight="1">
      <c r="A1" s="568" t="s">
        <v>286</v>
      </c>
      <c r="B1" s="518"/>
      <c r="C1" s="518"/>
      <c r="D1" s="518"/>
      <c r="E1" s="518"/>
      <c r="F1" s="518"/>
      <c r="G1" s="518"/>
      <c r="H1" s="518"/>
    </row>
    <row r="3" spans="1:8">
      <c r="E3" t="s">
        <v>34</v>
      </c>
      <c r="G3" t="s">
        <v>35</v>
      </c>
    </row>
    <row r="5" spans="1:8" ht="14" thickBot="1"/>
    <row r="6" spans="1:8" ht="36" customHeight="1">
      <c r="A6" s="71"/>
      <c r="B6" s="64" t="s">
        <v>36</v>
      </c>
      <c r="C6" s="64" t="s">
        <v>37</v>
      </c>
      <c r="D6" s="64" t="s">
        <v>38</v>
      </c>
      <c r="E6" s="63" t="s">
        <v>39</v>
      </c>
      <c r="F6" s="64" t="s">
        <v>40</v>
      </c>
      <c r="G6" s="79" t="s">
        <v>68</v>
      </c>
      <c r="H6" s="72" t="s">
        <v>41</v>
      </c>
    </row>
    <row r="7" spans="1:8" ht="14" thickBo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2"/>
      <c r="H7" s="83">
        <v>7</v>
      </c>
    </row>
    <row r="8" spans="1:8" ht="14" thickTop="1">
      <c r="A8" s="65">
        <v>1</v>
      </c>
      <c r="B8" s="62" t="s">
        <v>282</v>
      </c>
      <c r="C8" s="62"/>
      <c r="D8" s="62"/>
      <c r="E8" s="62"/>
      <c r="F8" s="62">
        <f>C8*D8*E8</f>
        <v>0</v>
      </c>
      <c r="G8" s="84"/>
      <c r="H8" s="85">
        <f>F8*G8*$F$3</f>
        <v>0</v>
      </c>
    </row>
    <row r="9" spans="1:8">
      <c r="A9" s="65" t="s">
        <v>42</v>
      </c>
      <c r="B9" s="62" t="s">
        <v>283</v>
      </c>
      <c r="C9" s="62"/>
      <c r="D9" s="62"/>
      <c r="E9" s="62"/>
      <c r="F9" s="62">
        <f>C9*D9*E9</f>
        <v>0</v>
      </c>
      <c r="G9" s="84"/>
      <c r="H9" s="85">
        <f>F9*G9*$F$3</f>
        <v>0</v>
      </c>
    </row>
    <row r="10" spans="1:8">
      <c r="A10" s="65" t="s">
        <v>43</v>
      </c>
      <c r="B10" s="62" t="s">
        <v>284</v>
      </c>
      <c r="C10" s="62"/>
      <c r="D10" s="62"/>
      <c r="E10" s="62"/>
      <c r="F10" s="62">
        <f>C10*D10*E10</f>
        <v>0</v>
      </c>
      <c r="G10" s="84"/>
      <c r="H10" s="85">
        <f>F10*G10*$F$3</f>
        <v>0</v>
      </c>
    </row>
    <row r="11" spans="1:8">
      <c r="A11" s="65" t="s">
        <v>44</v>
      </c>
      <c r="B11" s="62" t="s">
        <v>285</v>
      </c>
      <c r="C11" s="45"/>
      <c r="D11" s="45"/>
      <c r="E11" s="45"/>
      <c r="F11" s="62">
        <f>C11*D11*E11</f>
        <v>0</v>
      </c>
      <c r="G11" s="84"/>
      <c r="H11" s="85">
        <f>F11*G11*$F$3</f>
        <v>0</v>
      </c>
    </row>
    <row r="12" spans="1:8" ht="15" thickBot="1">
      <c r="A12" s="67"/>
      <c r="B12" s="68" t="s">
        <v>45</v>
      </c>
      <c r="C12" s="597"/>
      <c r="D12" s="598"/>
      <c r="E12" s="599"/>
      <c r="F12" s="86">
        <f>SUM(F8:F11)</f>
        <v>0</v>
      </c>
      <c r="G12" s="87"/>
      <c r="H12" s="88">
        <f>SUM(H8:H11)</f>
        <v>0</v>
      </c>
    </row>
    <row r="14" spans="1:8">
      <c r="B14" s="89" t="s">
        <v>65</v>
      </c>
      <c r="C14" s="596" t="s">
        <v>46</v>
      </c>
      <c r="D14" s="596"/>
      <c r="E14" s="596"/>
      <c r="F14" s="596"/>
      <c r="G14" s="596"/>
      <c r="H14" s="596"/>
    </row>
    <row r="15" spans="1:8">
      <c r="B15" s="89" t="s">
        <v>66</v>
      </c>
      <c r="C15" t="s">
        <v>67</v>
      </c>
    </row>
  </sheetData>
  <mergeCells count="3">
    <mergeCell ref="A1:H1"/>
    <mergeCell ref="C14:H14"/>
    <mergeCell ref="C12:E12"/>
  </mergeCells>
  <phoneticPr fontId="4" type="noConversion"/>
  <pageMargins left="0.75" right="0.75" top="1" bottom="1" header="0.5" footer="0.5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P24"/>
  <sheetViews>
    <sheetView zoomScale="150" zoomScaleNormal="150" zoomScalePageLayoutView="150" workbookViewId="0">
      <selection activeCell="A2" sqref="A2:P2"/>
    </sheetView>
  </sheetViews>
  <sheetFormatPr baseColWidth="10" defaultColWidth="8.7109375" defaultRowHeight="13" x14ac:dyDescent="0"/>
  <cols>
    <col min="1" max="1" width="5.140625" customWidth="1"/>
    <col min="2" max="2" width="40.85546875" bestFit="1" customWidth="1"/>
    <col min="5" max="5" width="9.85546875" customWidth="1"/>
    <col min="6" max="9" width="9.28515625" bestFit="1" customWidth="1"/>
    <col min="10" max="14" width="9.42578125" bestFit="1" customWidth="1"/>
    <col min="15" max="15" width="12.140625" bestFit="1" customWidth="1"/>
    <col min="16" max="16" width="13.28515625" customWidth="1"/>
  </cols>
  <sheetData>
    <row r="2" spans="1:16" ht="18">
      <c r="A2" s="581" t="s">
        <v>287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</row>
    <row r="3" spans="1:16" ht="14" thickBot="1"/>
    <row r="4" spans="1:16" ht="20" customHeight="1">
      <c r="A4" s="510" t="s">
        <v>47</v>
      </c>
      <c r="B4" s="513" t="s">
        <v>48</v>
      </c>
      <c r="C4" s="513"/>
      <c r="D4" s="604" t="s">
        <v>49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1"/>
      <c r="P4" s="491" t="s">
        <v>50</v>
      </c>
    </row>
    <row r="5" spans="1:16" ht="18" customHeight="1">
      <c r="A5" s="511"/>
      <c r="B5" s="514"/>
      <c r="C5" s="514"/>
      <c r="D5" s="486" t="s">
        <v>51</v>
      </c>
      <c r="E5" s="602" t="s">
        <v>52</v>
      </c>
      <c r="F5" s="486" t="s">
        <v>53</v>
      </c>
      <c r="G5" s="486" t="s">
        <v>54</v>
      </c>
      <c r="H5" s="486" t="s">
        <v>55</v>
      </c>
      <c r="I5" s="486" t="s">
        <v>56</v>
      </c>
      <c r="J5" s="486" t="s">
        <v>57</v>
      </c>
      <c r="K5" s="486" t="s">
        <v>58</v>
      </c>
      <c r="L5" s="486" t="s">
        <v>59</v>
      </c>
      <c r="M5" s="486" t="s">
        <v>60</v>
      </c>
      <c r="N5" s="486" t="s">
        <v>61</v>
      </c>
      <c r="O5" s="486" t="s">
        <v>62</v>
      </c>
      <c r="P5" s="492"/>
    </row>
    <row r="6" spans="1:16">
      <c r="A6" s="512"/>
      <c r="B6" s="487"/>
      <c r="C6" s="487"/>
      <c r="D6" s="487"/>
      <c r="E6" s="603"/>
      <c r="F6" s="487"/>
      <c r="G6" s="487"/>
      <c r="H6" s="487"/>
      <c r="I6" s="487"/>
      <c r="J6" s="487"/>
      <c r="K6" s="487"/>
      <c r="L6" s="487"/>
      <c r="M6" s="487"/>
      <c r="N6" s="487"/>
      <c r="O6" s="487"/>
      <c r="P6" s="493"/>
    </row>
    <row r="7" spans="1:16" ht="17" customHeight="1" thickBot="1">
      <c r="A7" s="90">
        <v>1</v>
      </c>
      <c r="B7" s="91">
        <v>2</v>
      </c>
      <c r="C7" s="91">
        <v>3</v>
      </c>
      <c r="D7" s="91">
        <v>4</v>
      </c>
      <c r="E7" s="91">
        <v>7</v>
      </c>
      <c r="F7" s="91">
        <v>10</v>
      </c>
      <c r="G7" s="92">
        <v>13</v>
      </c>
      <c r="H7" s="91">
        <v>14</v>
      </c>
      <c r="I7" s="91">
        <v>15</v>
      </c>
      <c r="J7" s="91">
        <v>16</v>
      </c>
      <c r="K7" s="92">
        <v>17</v>
      </c>
      <c r="L7" s="91">
        <v>18</v>
      </c>
      <c r="M7" s="91">
        <v>19</v>
      </c>
      <c r="N7" s="91">
        <v>20</v>
      </c>
      <c r="O7" s="92">
        <v>21</v>
      </c>
      <c r="P7" s="93">
        <v>22</v>
      </c>
    </row>
    <row r="8" spans="1:16" ht="15.75" customHeight="1" thickTop="1">
      <c r="A8" s="94">
        <v>0</v>
      </c>
      <c r="B8" s="95" t="s">
        <v>266</v>
      </c>
      <c r="C8" s="96"/>
      <c r="D8" s="96"/>
      <c r="E8" s="208"/>
      <c r="F8" s="184">
        <v>1860</v>
      </c>
      <c r="G8" s="97"/>
      <c r="H8" s="96"/>
      <c r="I8" s="96"/>
      <c r="J8" s="96"/>
      <c r="K8" s="97"/>
      <c r="L8" s="96"/>
      <c r="M8" s="96"/>
      <c r="N8" s="96"/>
      <c r="O8" s="97"/>
      <c r="P8" s="98">
        <f t="shared" ref="P8:P20" si="0">SUM(D8:O8)</f>
        <v>1860</v>
      </c>
    </row>
    <row r="9" spans="1:16" ht="14">
      <c r="A9" s="313">
        <v>1</v>
      </c>
      <c r="B9" s="45" t="s">
        <v>267</v>
      </c>
      <c r="C9" s="62"/>
      <c r="D9" s="99"/>
      <c r="E9" s="99"/>
      <c r="F9" s="185">
        <v>1500</v>
      </c>
      <c r="G9" s="99">
        <v>1500</v>
      </c>
      <c r="H9" s="99">
        <v>1956</v>
      </c>
      <c r="I9" s="99"/>
      <c r="J9" s="99"/>
      <c r="K9" s="99"/>
      <c r="L9" s="99"/>
      <c r="M9" s="99"/>
      <c r="N9" s="99"/>
      <c r="O9" s="99"/>
      <c r="P9" s="98">
        <f t="shared" si="0"/>
        <v>4956</v>
      </c>
    </row>
    <row r="10" spans="1:16" ht="14">
      <c r="A10" s="313">
        <v>2</v>
      </c>
      <c r="B10" s="314" t="s">
        <v>268</v>
      </c>
      <c r="C10" s="45"/>
      <c r="D10" s="100"/>
      <c r="E10" s="100"/>
      <c r="F10" s="101"/>
      <c r="G10" s="101">
        <v>300</v>
      </c>
      <c r="H10" s="100">
        <v>600</v>
      </c>
      <c r="I10" s="100"/>
      <c r="J10" s="100"/>
      <c r="K10" s="100"/>
      <c r="L10" s="100"/>
      <c r="M10" s="100"/>
      <c r="N10" s="100"/>
      <c r="O10" s="100"/>
      <c r="P10" s="98">
        <f t="shared" si="0"/>
        <v>900</v>
      </c>
    </row>
    <row r="11" spans="1:16" ht="14">
      <c r="A11" s="313">
        <v>3</v>
      </c>
      <c r="B11" s="45" t="s">
        <v>269</v>
      </c>
      <c r="C11" s="45"/>
      <c r="D11" s="100"/>
      <c r="E11" s="100"/>
      <c r="F11" s="100"/>
      <c r="G11" s="100"/>
      <c r="H11" s="101">
        <v>2000</v>
      </c>
      <c r="I11" s="102">
        <v>3000</v>
      </c>
      <c r="J11" s="102">
        <v>1939</v>
      </c>
      <c r="K11" s="100"/>
      <c r="L11" s="100"/>
      <c r="M11" s="100"/>
      <c r="N11" s="100"/>
      <c r="O11" s="100"/>
      <c r="P11" s="98">
        <f t="shared" si="0"/>
        <v>6939</v>
      </c>
    </row>
    <row r="12" spans="1:16" ht="14">
      <c r="A12" s="313">
        <v>4</v>
      </c>
      <c r="B12" s="314" t="s">
        <v>270</v>
      </c>
      <c r="C12" s="45"/>
      <c r="D12" s="100"/>
      <c r="E12" s="100"/>
      <c r="F12" s="100"/>
      <c r="G12" s="100"/>
      <c r="H12" s="101"/>
      <c r="I12" s="100"/>
      <c r="J12" s="101">
        <v>1000</v>
      </c>
      <c r="K12" s="102">
        <v>1000</v>
      </c>
      <c r="L12" s="100">
        <v>1200</v>
      </c>
      <c r="M12" s="100"/>
      <c r="N12" s="100"/>
      <c r="O12" s="100"/>
      <c r="P12" s="98">
        <f t="shared" si="0"/>
        <v>3200</v>
      </c>
    </row>
    <row r="13" spans="1:16" ht="14">
      <c r="A13" s="313">
        <v>5</v>
      </c>
      <c r="B13" s="45" t="s">
        <v>271</v>
      </c>
      <c r="C13" s="45"/>
      <c r="D13" s="100"/>
      <c r="E13" s="100"/>
      <c r="F13" s="100"/>
      <c r="G13" s="100"/>
      <c r="H13" s="102"/>
      <c r="I13" s="101"/>
      <c r="J13" s="101">
        <v>1000</v>
      </c>
      <c r="K13" s="102">
        <v>1000</v>
      </c>
      <c r="L13" s="100">
        <v>2500</v>
      </c>
      <c r="M13" s="100"/>
      <c r="N13" s="100"/>
      <c r="O13" s="100"/>
      <c r="P13" s="98">
        <f t="shared" si="0"/>
        <v>4500</v>
      </c>
    </row>
    <row r="14" spans="1:16" ht="14">
      <c r="A14" s="313">
        <v>6</v>
      </c>
      <c r="B14" s="314" t="s">
        <v>272</v>
      </c>
      <c r="C14" s="45"/>
      <c r="D14" s="100"/>
      <c r="E14" s="100"/>
      <c r="F14" s="100"/>
      <c r="G14" s="100"/>
      <c r="H14" s="100"/>
      <c r="I14" s="101">
        <v>500</v>
      </c>
      <c r="J14" s="102">
        <v>500</v>
      </c>
      <c r="K14" s="100">
        <v>1000</v>
      </c>
      <c r="L14" s="100"/>
      <c r="M14" s="100"/>
      <c r="N14" s="100"/>
      <c r="O14" s="100"/>
      <c r="P14" s="98">
        <f t="shared" si="0"/>
        <v>2000</v>
      </c>
    </row>
    <row r="15" spans="1:16" ht="14">
      <c r="A15" s="313">
        <v>7</v>
      </c>
      <c r="B15" s="45" t="s">
        <v>273</v>
      </c>
      <c r="C15" s="45"/>
      <c r="D15" s="100"/>
      <c r="E15" s="100"/>
      <c r="F15" s="100"/>
      <c r="G15" s="101"/>
      <c r="H15" s="100"/>
      <c r="I15" s="100"/>
      <c r="J15" s="101">
        <v>400</v>
      </c>
      <c r="K15" s="102">
        <v>400</v>
      </c>
      <c r="L15" s="100">
        <v>400</v>
      </c>
      <c r="M15" s="100"/>
      <c r="N15" s="100"/>
      <c r="O15" s="100"/>
      <c r="P15" s="98">
        <f t="shared" si="0"/>
        <v>1200</v>
      </c>
    </row>
    <row r="16" spans="1:16" ht="14">
      <c r="A16" s="313">
        <v>8</v>
      </c>
      <c r="B16" s="314" t="s">
        <v>274</v>
      </c>
      <c r="C16" s="45"/>
      <c r="D16" s="100"/>
      <c r="E16" s="100"/>
      <c r="F16" s="100"/>
      <c r="G16" s="101"/>
      <c r="H16" s="102"/>
      <c r="I16" s="101"/>
      <c r="J16" s="101">
        <v>600</v>
      </c>
      <c r="K16" s="102">
        <v>600</v>
      </c>
      <c r="L16" s="100">
        <v>600</v>
      </c>
      <c r="M16" s="100"/>
      <c r="N16" s="100"/>
      <c r="O16" s="100"/>
      <c r="P16" s="98">
        <f t="shared" si="0"/>
        <v>1800</v>
      </c>
    </row>
    <row r="17" spans="1:16" ht="14">
      <c r="A17" s="313">
        <v>9</v>
      </c>
      <c r="B17" s="45" t="s">
        <v>275</v>
      </c>
      <c r="C17" s="45"/>
      <c r="D17" s="100"/>
      <c r="E17" s="100"/>
      <c r="F17" s="100"/>
      <c r="G17" s="100"/>
      <c r="H17" s="101"/>
      <c r="I17" s="101">
        <v>300</v>
      </c>
      <c r="J17" s="102">
        <v>300</v>
      </c>
      <c r="K17" s="100">
        <v>300</v>
      </c>
      <c r="L17" s="100"/>
      <c r="M17" s="100"/>
      <c r="N17" s="100"/>
      <c r="O17" s="100"/>
      <c r="P17" s="98">
        <f t="shared" si="0"/>
        <v>900</v>
      </c>
    </row>
    <row r="18" spans="1:16" ht="14">
      <c r="A18" s="313">
        <v>10</v>
      </c>
      <c r="B18" s="314" t="s">
        <v>276</v>
      </c>
      <c r="C18" s="61"/>
      <c r="D18" s="100"/>
      <c r="E18" s="100"/>
      <c r="F18" s="100"/>
      <c r="G18" s="101">
        <v>700</v>
      </c>
      <c r="H18" s="102">
        <v>1700</v>
      </c>
      <c r="I18" s="102">
        <v>1200</v>
      </c>
      <c r="J18" s="102">
        <v>1200</v>
      </c>
      <c r="K18" s="100">
        <v>1200</v>
      </c>
      <c r="L18" s="100"/>
      <c r="M18" s="100"/>
      <c r="N18" s="100"/>
      <c r="O18" s="100"/>
      <c r="P18" s="98">
        <f t="shared" si="0"/>
        <v>6000</v>
      </c>
    </row>
    <row r="19" spans="1:16" ht="15" thickBot="1">
      <c r="A19" s="316">
        <v>11</v>
      </c>
      <c r="B19" s="317" t="s">
        <v>277</v>
      </c>
      <c r="C19" s="318"/>
      <c r="D19" s="319"/>
      <c r="E19" s="320">
        <f>100+30+330</f>
        <v>460</v>
      </c>
      <c r="F19" s="319">
        <v>220</v>
      </c>
      <c r="G19" s="319">
        <v>220</v>
      </c>
      <c r="H19" s="321">
        <v>330</v>
      </c>
      <c r="I19" s="319"/>
      <c r="J19" s="319"/>
      <c r="K19" s="319"/>
      <c r="L19" s="319"/>
      <c r="M19" s="319"/>
      <c r="N19" s="319"/>
      <c r="O19" s="319"/>
      <c r="P19" s="322">
        <f t="shared" si="0"/>
        <v>1230</v>
      </c>
    </row>
    <row r="20" spans="1:16" ht="15" thickTop="1">
      <c r="A20" s="600" t="s">
        <v>63</v>
      </c>
      <c r="B20" s="601"/>
      <c r="C20" s="315"/>
      <c r="D20" s="62">
        <f>SUM(D8:D19)</f>
        <v>0</v>
      </c>
      <c r="E20" s="62">
        <f t="shared" ref="E20:O20" si="1">SUM(E8:E19)</f>
        <v>460</v>
      </c>
      <c r="F20" s="62">
        <f>SUM(F8:F19)</f>
        <v>3580</v>
      </c>
      <c r="G20" s="62">
        <f t="shared" si="1"/>
        <v>2720</v>
      </c>
      <c r="H20" s="62">
        <f t="shared" si="1"/>
        <v>6586</v>
      </c>
      <c r="I20" s="62">
        <f t="shared" si="1"/>
        <v>5000</v>
      </c>
      <c r="J20" s="62">
        <f t="shared" si="1"/>
        <v>6939</v>
      </c>
      <c r="K20" s="62">
        <f t="shared" si="1"/>
        <v>5500</v>
      </c>
      <c r="L20" s="62">
        <f t="shared" si="1"/>
        <v>4700</v>
      </c>
      <c r="M20" s="62">
        <f t="shared" si="1"/>
        <v>0</v>
      </c>
      <c r="N20" s="62">
        <f t="shared" si="1"/>
        <v>0</v>
      </c>
      <c r="O20" s="62">
        <f t="shared" si="1"/>
        <v>0</v>
      </c>
      <c r="P20" s="98">
        <f t="shared" si="0"/>
        <v>35485</v>
      </c>
    </row>
    <row r="21" spans="1:16" ht="15" thickBot="1">
      <c r="A21" s="507" t="s">
        <v>64</v>
      </c>
      <c r="B21" s="508"/>
      <c r="C21" s="104"/>
      <c r="D21" s="105">
        <f>D20</f>
        <v>0</v>
      </c>
      <c r="E21" s="105">
        <f>D21+E20</f>
        <v>460</v>
      </c>
      <c r="F21" s="105">
        <f t="shared" ref="F21:O21" si="2">E21+F20</f>
        <v>4040</v>
      </c>
      <c r="G21" s="105">
        <f t="shared" si="2"/>
        <v>6760</v>
      </c>
      <c r="H21" s="105">
        <f t="shared" si="2"/>
        <v>13346</v>
      </c>
      <c r="I21" s="105">
        <f t="shared" si="2"/>
        <v>18346</v>
      </c>
      <c r="J21" s="105">
        <f t="shared" si="2"/>
        <v>25285</v>
      </c>
      <c r="K21" s="105">
        <f t="shared" si="2"/>
        <v>30785</v>
      </c>
      <c r="L21" s="105">
        <f t="shared" si="2"/>
        <v>35485</v>
      </c>
      <c r="M21" s="105">
        <f t="shared" si="2"/>
        <v>35485</v>
      </c>
      <c r="N21" s="105">
        <f t="shared" si="2"/>
        <v>35485</v>
      </c>
      <c r="O21" s="105">
        <f t="shared" si="2"/>
        <v>35485</v>
      </c>
      <c r="P21" s="106"/>
    </row>
    <row r="24" spans="1:16" ht="18">
      <c r="B24" s="312" t="s">
        <v>278</v>
      </c>
    </row>
  </sheetData>
  <mergeCells count="20">
    <mergeCell ref="A2:P2"/>
    <mergeCell ref="P4:P6"/>
    <mergeCell ref="G5:G6"/>
    <mergeCell ref="H5:H6"/>
    <mergeCell ref="L5:L6"/>
    <mergeCell ref="C4:C6"/>
    <mergeCell ref="A4:A6"/>
    <mergeCell ref="B4:B6"/>
    <mergeCell ref="D5:D6"/>
    <mergeCell ref="E5:E6"/>
    <mergeCell ref="F5:F6"/>
    <mergeCell ref="D4:O4"/>
    <mergeCell ref="M5:M6"/>
    <mergeCell ref="N5:N6"/>
    <mergeCell ref="O5:O6"/>
    <mergeCell ref="I5:I6"/>
    <mergeCell ref="J5:J6"/>
    <mergeCell ref="K5:K6"/>
    <mergeCell ref="A20:B20"/>
    <mergeCell ref="A21:B21"/>
  </mergeCells>
  <phoneticPr fontId="4" type="noConversion"/>
  <pageMargins left="0.75" right="0.75" top="1" bottom="1" header="0.5" footer="0.5"/>
  <pageSetup paperSize="9" scale="7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0"/>
  <sheetViews>
    <sheetView zoomScale="125" zoomScaleNormal="125" zoomScalePageLayoutView="125" workbookViewId="0">
      <selection activeCell="A8" sqref="A8"/>
    </sheetView>
  </sheetViews>
  <sheetFormatPr baseColWidth="10" defaultColWidth="9.140625" defaultRowHeight="12" x14ac:dyDescent="0"/>
  <cols>
    <col min="1" max="1" width="37.5703125" style="215" customWidth="1"/>
    <col min="2" max="2" width="17.42578125" style="215" customWidth="1"/>
    <col min="3" max="3" width="13" style="215" customWidth="1"/>
    <col min="4" max="4" width="13.5703125" style="215" customWidth="1"/>
    <col min="5" max="5" width="13.85546875" style="215" customWidth="1"/>
    <col min="6" max="6" width="12.42578125" style="215" customWidth="1"/>
    <col min="7" max="7" width="13" style="215" customWidth="1"/>
    <col min="8" max="8" width="12.5703125" style="215" customWidth="1"/>
    <col min="9" max="9" width="12.140625" style="215" customWidth="1"/>
    <col min="10" max="10" width="13.140625" style="215" customWidth="1"/>
    <col min="11" max="16384" width="9.140625" style="215"/>
  </cols>
  <sheetData>
    <row r="3" spans="1:8" ht="27" customHeight="1">
      <c r="A3" s="622" t="s">
        <v>288</v>
      </c>
      <c r="B3" s="623"/>
      <c r="C3" s="623"/>
      <c r="D3" s="623"/>
      <c r="E3" s="623"/>
      <c r="F3" s="623"/>
      <c r="G3" s="623"/>
    </row>
    <row r="4" spans="1:8" ht="17" customHeight="1" thickBot="1"/>
    <row r="5" spans="1:8" ht="30.75" customHeight="1">
      <c r="A5" s="229" t="s">
        <v>69</v>
      </c>
      <c r="B5" s="230" t="s">
        <v>279</v>
      </c>
      <c r="D5" s="616" t="s">
        <v>212</v>
      </c>
      <c r="E5" s="617"/>
      <c r="F5" s="617"/>
      <c r="G5" s="618"/>
      <c r="H5" s="217"/>
    </row>
    <row r="6" spans="1:8" ht="15" customHeight="1">
      <c r="A6" s="231" t="s">
        <v>162</v>
      </c>
      <c r="B6" s="232"/>
      <c r="D6" s="226" t="s">
        <v>163</v>
      </c>
      <c r="E6" s="226" t="s">
        <v>164</v>
      </c>
      <c r="F6" s="226" t="s">
        <v>165</v>
      </c>
      <c r="G6" s="226" t="s">
        <v>166</v>
      </c>
    </row>
    <row r="7" spans="1:8">
      <c r="A7" s="233" t="s">
        <v>167</v>
      </c>
      <c r="B7" s="250">
        <v>18250000</v>
      </c>
      <c r="D7" s="218">
        <v>1</v>
      </c>
      <c r="E7" s="220">
        <v>883967</v>
      </c>
      <c r="F7" s="220">
        <v>750286</v>
      </c>
      <c r="G7" s="220">
        <v>48416</v>
      </c>
    </row>
    <row r="8" spans="1:8">
      <c r="A8" s="233" t="s">
        <v>168</v>
      </c>
      <c r="B8" s="250">
        <v>2783898.3050847445</v>
      </c>
      <c r="D8" s="218">
        <v>2</v>
      </c>
      <c r="E8" s="220">
        <v>874022</v>
      </c>
      <c r="F8" s="220">
        <v>740341</v>
      </c>
      <c r="G8" s="220">
        <v>48417</v>
      </c>
    </row>
    <row r="9" spans="1:8">
      <c r="A9" s="233" t="s">
        <v>169</v>
      </c>
      <c r="B9" s="250">
        <v>15466101.694915256</v>
      </c>
      <c r="D9" s="218">
        <v>3</v>
      </c>
      <c r="E9" s="220">
        <v>828185</v>
      </c>
      <c r="F9" s="220">
        <v>730396</v>
      </c>
      <c r="G9" s="220">
        <v>48417</v>
      </c>
    </row>
    <row r="10" spans="1:8" ht="13">
      <c r="A10" s="231" t="s">
        <v>170</v>
      </c>
      <c r="B10" s="251"/>
      <c r="D10" s="218">
        <v>4</v>
      </c>
      <c r="E10" s="220">
        <v>814655</v>
      </c>
      <c r="F10" s="220">
        <v>680974</v>
      </c>
      <c r="G10" s="220">
        <v>47498</v>
      </c>
    </row>
    <row r="11" spans="1:8" ht="13">
      <c r="A11" s="233" t="s">
        <v>171</v>
      </c>
      <c r="B11" s="252">
        <v>28</v>
      </c>
      <c r="D11" s="218">
        <v>5</v>
      </c>
      <c r="E11" s="220">
        <v>804710</v>
      </c>
      <c r="F11" s="220">
        <v>671029</v>
      </c>
      <c r="G11" s="220">
        <v>0</v>
      </c>
    </row>
    <row r="12" spans="1:8">
      <c r="A12" s="233" t="s">
        <v>172</v>
      </c>
      <c r="B12" s="253">
        <v>2.53E-2</v>
      </c>
      <c r="D12" s="218">
        <v>6</v>
      </c>
      <c r="E12" s="220">
        <v>794765</v>
      </c>
      <c r="F12" s="220">
        <v>661084</v>
      </c>
      <c r="G12" s="220">
        <v>0</v>
      </c>
    </row>
    <row r="13" spans="1:8">
      <c r="A13" s="234" t="s">
        <v>173</v>
      </c>
      <c r="B13" s="254">
        <v>0.3</v>
      </c>
      <c r="D13" s="218">
        <v>7</v>
      </c>
      <c r="E13" s="220">
        <v>781235</v>
      </c>
      <c r="F13" s="220">
        <v>647554</v>
      </c>
      <c r="G13" s="220">
        <v>0</v>
      </c>
    </row>
    <row r="14" spans="1:8">
      <c r="A14" s="233" t="s">
        <v>174</v>
      </c>
      <c r="B14" s="255">
        <f>B7*B13</f>
        <v>5475000</v>
      </c>
      <c r="D14" s="218">
        <v>8</v>
      </c>
      <c r="E14" s="220">
        <v>771290</v>
      </c>
      <c r="F14" s="220">
        <v>637609</v>
      </c>
      <c r="G14" s="220">
        <v>0</v>
      </c>
    </row>
    <row r="15" spans="1:8">
      <c r="A15" s="233" t="s">
        <v>175</v>
      </c>
      <c r="B15" s="250">
        <v>835169.49152542371</v>
      </c>
      <c r="D15" s="218">
        <v>9</v>
      </c>
      <c r="E15" s="220">
        <v>761345</v>
      </c>
      <c r="F15" s="220">
        <v>627664</v>
      </c>
      <c r="G15" s="220">
        <v>0</v>
      </c>
    </row>
    <row r="16" spans="1:8">
      <c r="A16" s="233" t="s">
        <v>176</v>
      </c>
      <c r="B16" s="250">
        <v>4639830.5084745763</v>
      </c>
      <c r="D16" s="218">
        <v>10</v>
      </c>
      <c r="E16" s="220">
        <v>747815</v>
      </c>
      <c r="F16" s="220">
        <v>614134</v>
      </c>
      <c r="G16" s="220">
        <v>0</v>
      </c>
    </row>
    <row r="17" spans="1:7">
      <c r="A17" s="235" t="s">
        <v>177</v>
      </c>
      <c r="B17" s="250"/>
      <c r="D17" s="218">
        <v>11</v>
      </c>
      <c r="E17" s="220">
        <v>737870</v>
      </c>
      <c r="F17" s="220">
        <v>604189</v>
      </c>
      <c r="G17" s="220">
        <v>0</v>
      </c>
    </row>
    <row r="18" spans="1:7">
      <c r="A18" s="236" t="s">
        <v>178</v>
      </c>
      <c r="B18" s="253">
        <v>5.0000000000000001E-3</v>
      </c>
      <c r="D18" s="218">
        <v>12</v>
      </c>
      <c r="E18" s="220">
        <v>727926</v>
      </c>
      <c r="F18" s="220">
        <v>594044</v>
      </c>
      <c r="G18" s="220">
        <v>0</v>
      </c>
    </row>
    <row r="19" spans="1:7" ht="15" customHeight="1">
      <c r="A19" s="233" t="s">
        <v>179</v>
      </c>
      <c r="B19" s="250">
        <v>30416.666666666701</v>
      </c>
      <c r="D19" s="246" t="s">
        <v>180</v>
      </c>
      <c r="E19" s="247">
        <f>SUM(E7:E18)</f>
        <v>9527785</v>
      </c>
      <c r="F19" s="247">
        <f>SUM(F7:F18)</f>
        <v>7959304</v>
      </c>
      <c r="G19" s="247">
        <f>SUM(G7:G18)</f>
        <v>192748</v>
      </c>
    </row>
    <row r="20" spans="1:7">
      <c r="A20" s="233" t="s">
        <v>181</v>
      </c>
      <c r="B20" s="250">
        <v>182500</v>
      </c>
      <c r="D20" s="619" t="s">
        <v>182</v>
      </c>
      <c r="E20" s="620"/>
      <c r="F20" s="245">
        <f>B14+B19</f>
        <v>5505416.666666667</v>
      </c>
    </row>
    <row r="21" spans="1:7" ht="13">
      <c r="A21" s="233" t="s">
        <v>183</v>
      </c>
      <c r="B21" s="250">
        <v>5505416.666666667</v>
      </c>
      <c r="D21" s="621" t="s">
        <v>184</v>
      </c>
      <c r="E21" s="621"/>
      <c r="F21" s="244">
        <f>E19+F19+G19+F20</f>
        <v>23185253.666666668</v>
      </c>
    </row>
    <row r="22" spans="1:7" ht="13">
      <c r="A22" s="237" t="s">
        <v>185</v>
      </c>
      <c r="B22" s="250"/>
      <c r="D22" s="621" t="s">
        <v>186</v>
      </c>
      <c r="E22" s="621"/>
      <c r="F22" s="221">
        <f>F21/B7</f>
        <v>1.2704248584474886</v>
      </c>
    </row>
    <row r="23" spans="1:7">
      <c r="A23" s="258" t="s">
        <v>214</v>
      </c>
      <c r="B23" s="256">
        <v>12775000</v>
      </c>
      <c r="C23" s="222"/>
    </row>
    <row r="24" spans="1:7">
      <c r="A24" s="233" t="s">
        <v>187</v>
      </c>
      <c r="B24" s="254">
        <v>0.19</v>
      </c>
    </row>
    <row r="25" spans="1:7" ht="14" thickBot="1">
      <c r="A25" s="249" t="s">
        <v>213</v>
      </c>
      <c r="B25" s="257">
        <v>24</v>
      </c>
    </row>
    <row r="26" spans="1:7" hidden="1">
      <c r="A26" s="227" t="s">
        <v>188</v>
      </c>
      <c r="B26" s="228"/>
    </row>
    <row r="27" spans="1:7" hidden="1">
      <c r="A27" s="216" t="s">
        <v>189</v>
      </c>
      <c r="B27" s="216"/>
    </row>
    <row r="28" spans="1:7" hidden="1">
      <c r="A28" s="216" t="s">
        <v>190</v>
      </c>
      <c r="B28" s="216">
        <v>7</v>
      </c>
    </row>
    <row r="29" spans="1:7" hidden="1">
      <c r="A29" s="216" t="s">
        <v>191</v>
      </c>
      <c r="B29" s="219">
        <v>2209443.0992736081</v>
      </c>
    </row>
    <row r="30" spans="1:7" hidden="1">
      <c r="A30" s="216" t="s">
        <v>192</v>
      </c>
      <c r="B30" s="219">
        <v>184120.25827280068</v>
      </c>
    </row>
    <row r="31" spans="1:7" hidden="1">
      <c r="A31" s="216" t="s">
        <v>193</v>
      </c>
      <c r="B31" s="216">
        <v>3</v>
      </c>
    </row>
    <row r="32" spans="1:7" hidden="1">
      <c r="A32" s="216" t="s">
        <v>194</v>
      </c>
      <c r="B32" s="216">
        <v>28</v>
      </c>
    </row>
    <row r="33" spans="1:7" hidden="1">
      <c r="A33" s="216" t="s">
        <v>195</v>
      </c>
      <c r="B33" s="223">
        <v>552360.77481840202</v>
      </c>
    </row>
    <row r="34" spans="1:7" hidden="1">
      <c r="A34" s="216" t="s">
        <v>196</v>
      </c>
      <c r="B34" s="219">
        <v>6628329.2978208242</v>
      </c>
    </row>
    <row r="35" spans="1:7" ht="13" thickBot="1"/>
    <row r="36" spans="1:7" ht="14">
      <c r="B36" s="605" t="s">
        <v>197</v>
      </c>
      <c r="C36" s="606"/>
      <c r="D36" s="238" t="s">
        <v>198</v>
      </c>
      <c r="E36" s="238" t="s">
        <v>199</v>
      </c>
      <c r="F36" s="238" t="s">
        <v>200</v>
      </c>
      <c r="G36" s="239" t="s">
        <v>201</v>
      </c>
    </row>
    <row r="37" spans="1:7">
      <c r="B37" s="607" t="s">
        <v>202</v>
      </c>
      <c r="C37" s="608"/>
      <c r="D37" s="220">
        <v>267343</v>
      </c>
      <c r="E37" s="220">
        <v>121519</v>
      </c>
      <c r="F37" s="220">
        <v>9348</v>
      </c>
      <c r="G37" s="240">
        <v>398210</v>
      </c>
    </row>
    <row r="38" spans="1:7">
      <c r="B38" s="607" t="s">
        <v>203</v>
      </c>
      <c r="C38" s="608"/>
      <c r="D38" s="220">
        <v>462000</v>
      </c>
      <c r="E38" s="220">
        <v>462000</v>
      </c>
      <c r="F38" s="220">
        <v>154000</v>
      </c>
      <c r="G38" s="240">
        <v>1078000</v>
      </c>
    </row>
    <row r="39" spans="1:7">
      <c r="B39" s="607" t="s">
        <v>204</v>
      </c>
      <c r="C39" s="608"/>
      <c r="D39" s="220">
        <v>60834</v>
      </c>
      <c r="E39" s="220">
        <v>91250</v>
      </c>
      <c r="F39" s="220">
        <v>0</v>
      </c>
      <c r="G39" s="240">
        <v>152084</v>
      </c>
    </row>
    <row r="40" spans="1:7">
      <c r="B40" s="607" t="s">
        <v>205</v>
      </c>
      <c r="C40" s="608"/>
      <c r="D40" s="220">
        <v>1870997</v>
      </c>
      <c r="E40" s="220">
        <v>657353</v>
      </c>
      <c r="F40" s="220">
        <v>0</v>
      </c>
      <c r="G40" s="240">
        <v>2528350</v>
      </c>
    </row>
    <row r="41" spans="1:7">
      <c r="B41" s="233" t="s">
        <v>206</v>
      </c>
      <c r="C41" s="216"/>
      <c r="D41" s="220">
        <v>5413220</v>
      </c>
      <c r="E41" s="220">
        <v>5413051</v>
      </c>
      <c r="F41" s="220">
        <v>0</v>
      </c>
      <c r="G41" s="240">
        <v>10826271</v>
      </c>
    </row>
    <row r="42" spans="1:7">
      <c r="B42" s="612" t="s">
        <v>207</v>
      </c>
      <c r="C42" s="613"/>
      <c r="D42" s="220">
        <v>8074394</v>
      </c>
      <c r="E42" s="220">
        <v>6745173</v>
      </c>
      <c r="F42" s="220">
        <v>163348</v>
      </c>
      <c r="G42" s="240">
        <v>14982915</v>
      </c>
    </row>
    <row r="43" spans="1:7">
      <c r="B43" s="612" t="s">
        <v>208</v>
      </c>
      <c r="C43" s="613"/>
      <c r="D43" s="220">
        <v>1453391</v>
      </c>
      <c r="E43" s="220">
        <v>1214131</v>
      </c>
      <c r="F43" s="220">
        <v>29403</v>
      </c>
      <c r="G43" s="240">
        <v>2696925</v>
      </c>
    </row>
    <row r="44" spans="1:7" ht="13">
      <c r="B44" s="614" t="s">
        <v>209</v>
      </c>
      <c r="C44" s="615"/>
      <c r="D44" s="247">
        <v>9527785</v>
      </c>
      <c r="E44" s="247">
        <v>7959304</v>
      </c>
      <c r="F44" s="247">
        <v>192751</v>
      </c>
      <c r="G44" s="248">
        <v>17679840</v>
      </c>
    </row>
    <row r="45" spans="1:7">
      <c r="B45" s="241" t="s">
        <v>182</v>
      </c>
      <c r="C45" s="224"/>
      <c r="D45" s="225">
        <v>5505417</v>
      </c>
      <c r="E45" s="220" t="s">
        <v>210</v>
      </c>
      <c r="F45" s="220" t="s">
        <v>210</v>
      </c>
      <c r="G45" s="240">
        <v>5505417</v>
      </c>
    </row>
    <row r="46" spans="1:7" ht="15" thickBot="1">
      <c r="B46" s="610" t="s">
        <v>211</v>
      </c>
      <c r="C46" s="611"/>
      <c r="D46" s="242">
        <v>15033202</v>
      </c>
      <c r="E46" s="242">
        <v>7959304</v>
      </c>
      <c r="F46" s="242">
        <v>192751</v>
      </c>
      <c r="G46" s="243">
        <v>23185257</v>
      </c>
    </row>
    <row r="49" spans="1:9" ht="41" customHeight="1">
      <c r="A49" s="609" t="s">
        <v>280</v>
      </c>
      <c r="B49" s="609"/>
      <c r="C49" s="609"/>
      <c r="D49" s="609"/>
      <c r="E49" s="609"/>
      <c r="F49" s="609"/>
      <c r="G49" s="609"/>
      <c r="H49" s="324"/>
      <c r="I49" s="324"/>
    </row>
    <row r="50" spans="1:9" ht="24" customHeight="1">
      <c r="A50" s="323" t="s">
        <v>281</v>
      </c>
    </row>
  </sheetData>
  <mergeCells count="15">
    <mergeCell ref="D5:G5"/>
    <mergeCell ref="D20:E20"/>
    <mergeCell ref="D21:E21"/>
    <mergeCell ref="D22:E22"/>
    <mergeCell ref="A3:G3"/>
    <mergeCell ref="B36:C36"/>
    <mergeCell ref="B37:C37"/>
    <mergeCell ref="B38:C38"/>
    <mergeCell ref="B39:C39"/>
    <mergeCell ref="A49:G49"/>
    <mergeCell ref="B46:C46"/>
    <mergeCell ref="B42:C42"/>
    <mergeCell ref="B43:C43"/>
    <mergeCell ref="B44:C44"/>
    <mergeCell ref="B40:C40"/>
  </mergeCells>
  <phoneticPr fontId="48" type="noConversion"/>
  <pageMargins left="0.75" right="0.75" top="1" bottom="1" header="0.5" footer="0.5"/>
  <pageSetup paperSize="9" scale="91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9"/>
  <sheetViews>
    <sheetView topLeftCell="A2" workbookViewId="0">
      <selection activeCell="O9" sqref="O9"/>
    </sheetView>
  </sheetViews>
  <sheetFormatPr baseColWidth="10" defaultRowHeight="13" x14ac:dyDescent="0"/>
  <cols>
    <col min="1" max="1" width="43.7109375" style="326" customWidth="1"/>
    <col min="2" max="16384" width="10.7109375" style="326"/>
  </cols>
  <sheetData>
    <row r="2" spans="1:11" ht="17">
      <c r="A2" s="644" t="s">
        <v>318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</row>
    <row r="3" spans="1:11" ht="18" thickBot="1">
      <c r="A3" s="327"/>
    </row>
    <row r="4" spans="1:11">
      <c r="A4" s="646" t="s">
        <v>289</v>
      </c>
      <c r="B4" s="648" t="s">
        <v>290</v>
      </c>
      <c r="C4" s="648"/>
      <c r="D4" s="648"/>
      <c r="E4" s="648"/>
      <c r="F4" s="649"/>
      <c r="G4" s="652" t="s">
        <v>291</v>
      </c>
      <c r="H4" s="648"/>
      <c r="I4" s="648"/>
      <c r="J4" s="648"/>
      <c r="K4" s="653"/>
    </row>
    <row r="5" spans="1:11" ht="10" customHeight="1">
      <c r="A5" s="647"/>
      <c r="B5" s="650"/>
      <c r="C5" s="650"/>
      <c r="D5" s="650"/>
      <c r="E5" s="650"/>
      <c r="F5" s="651"/>
      <c r="G5" s="654"/>
      <c r="H5" s="650"/>
      <c r="I5" s="650"/>
      <c r="J5" s="650"/>
      <c r="K5" s="655"/>
    </row>
    <row r="6" spans="1:11" ht="16" customHeight="1">
      <c r="A6" s="647"/>
      <c r="B6" s="650" t="s">
        <v>292</v>
      </c>
      <c r="C6" s="650" t="s">
        <v>293</v>
      </c>
      <c r="D6" s="650"/>
      <c r="E6" s="650"/>
      <c r="F6" s="651"/>
      <c r="G6" s="656" t="s">
        <v>292</v>
      </c>
      <c r="H6" s="650" t="s">
        <v>293</v>
      </c>
      <c r="I6" s="650"/>
      <c r="J6" s="650"/>
      <c r="K6" s="655"/>
    </row>
    <row r="7" spans="1:11">
      <c r="A7" s="647"/>
      <c r="B7" s="650"/>
      <c r="C7" s="328" t="s">
        <v>294</v>
      </c>
      <c r="D7" s="328" t="s">
        <v>295</v>
      </c>
      <c r="E7" s="328" t="s">
        <v>296</v>
      </c>
      <c r="F7" s="329" t="s">
        <v>297</v>
      </c>
      <c r="G7" s="657"/>
      <c r="H7" s="328" t="s">
        <v>294</v>
      </c>
      <c r="I7" s="328" t="s">
        <v>295</v>
      </c>
      <c r="J7" s="328" t="s">
        <v>296</v>
      </c>
      <c r="K7" s="330" t="s">
        <v>297</v>
      </c>
    </row>
    <row r="8" spans="1:11" ht="17" customHeight="1" thickBot="1">
      <c r="A8" s="331">
        <v>1</v>
      </c>
      <c r="B8" s="332">
        <v>2</v>
      </c>
      <c r="C8" s="332">
        <v>3</v>
      </c>
      <c r="D8" s="332">
        <v>4</v>
      </c>
      <c r="E8" s="332">
        <v>5</v>
      </c>
      <c r="F8" s="333">
        <v>6</v>
      </c>
      <c r="G8" s="334">
        <v>7</v>
      </c>
      <c r="H8" s="332">
        <v>8</v>
      </c>
      <c r="I8" s="332">
        <v>9</v>
      </c>
      <c r="J8" s="332">
        <v>10</v>
      </c>
      <c r="K8" s="335">
        <v>11</v>
      </c>
    </row>
    <row r="9" spans="1:11" ht="14" customHeight="1" thickTop="1">
      <c r="A9" s="639" t="str">
        <f>'Объёмы продаж 3'!B6</f>
        <v>Продукт 1</v>
      </c>
      <c r="B9" s="641">
        <f>C9+D9+E9+F9</f>
        <v>0</v>
      </c>
      <c r="C9" s="641">
        <f>C12+C18+C38+C44</f>
        <v>0</v>
      </c>
      <c r="D9" s="641">
        <f t="shared" ref="D9:F9" si="0">D12+D18+D38+D44</f>
        <v>0</v>
      </c>
      <c r="E9" s="641">
        <f t="shared" si="0"/>
        <v>0</v>
      </c>
      <c r="F9" s="642">
        <f t="shared" si="0"/>
        <v>0</v>
      </c>
      <c r="G9" s="629">
        <f>H9+I9+J9+K9</f>
        <v>0</v>
      </c>
      <c r="H9" s="631">
        <f>H12+H18+H38+H44</f>
        <v>0</v>
      </c>
      <c r="I9" s="631">
        <f t="shared" ref="I9:K9" si="1">I12+I18+I38+I44</f>
        <v>0</v>
      </c>
      <c r="J9" s="631">
        <f t="shared" si="1"/>
        <v>0</v>
      </c>
      <c r="K9" s="633">
        <f t="shared" si="1"/>
        <v>0</v>
      </c>
    </row>
    <row r="10" spans="1:11" ht="13" customHeight="1">
      <c r="A10" s="640"/>
      <c r="B10" s="632"/>
      <c r="C10" s="632"/>
      <c r="D10" s="632"/>
      <c r="E10" s="632"/>
      <c r="F10" s="643"/>
      <c r="G10" s="630"/>
      <c r="H10" s="632"/>
      <c r="I10" s="632"/>
      <c r="J10" s="632"/>
      <c r="K10" s="634"/>
    </row>
    <row r="11" spans="1:11" ht="13" customHeight="1">
      <c r="A11" s="336" t="s">
        <v>298</v>
      </c>
      <c r="B11" s="632"/>
      <c r="C11" s="632"/>
      <c r="D11" s="632"/>
      <c r="E11" s="632"/>
      <c r="F11" s="643"/>
      <c r="G11" s="630"/>
      <c r="H11" s="632"/>
      <c r="I11" s="632"/>
      <c r="J11" s="632"/>
      <c r="K11" s="634"/>
    </row>
    <row r="12" spans="1:11" ht="26" customHeight="1">
      <c r="A12" s="337" t="s">
        <v>299</v>
      </c>
      <c r="B12" s="338">
        <f>B14+B15+B16+B17</f>
        <v>0</v>
      </c>
      <c r="C12" s="338">
        <f t="shared" ref="C12:K12" si="2">C14+C15+C16+C17</f>
        <v>0</v>
      </c>
      <c r="D12" s="338">
        <f t="shared" si="2"/>
        <v>0</v>
      </c>
      <c r="E12" s="338">
        <f t="shared" si="2"/>
        <v>0</v>
      </c>
      <c r="F12" s="339">
        <f t="shared" si="2"/>
        <v>0</v>
      </c>
      <c r="G12" s="340">
        <f>G14+G15+G16+G17</f>
        <v>0</v>
      </c>
      <c r="H12" s="338">
        <f t="shared" si="2"/>
        <v>0</v>
      </c>
      <c r="I12" s="338">
        <f t="shared" si="2"/>
        <v>0</v>
      </c>
      <c r="J12" s="338">
        <f t="shared" si="2"/>
        <v>0</v>
      </c>
      <c r="K12" s="341">
        <f t="shared" si="2"/>
        <v>0</v>
      </c>
    </row>
    <row r="13" spans="1:11" ht="26" customHeight="1">
      <c r="A13" s="342" t="s">
        <v>300</v>
      </c>
      <c r="B13" s="635"/>
      <c r="C13" s="635"/>
      <c r="D13" s="635"/>
      <c r="E13" s="635"/>
      <c r="F13" s="636"/>
      <c r="G13" s="637"/>
      <c r="H13" s="635"/>
      <c r="I13" s="635"/>
      <c r="J13" s="635"/>
      <c r="K13" s="638"/>
    </row>
    <row r="14" spans="1:11" ht="26" customHeight="1">
      <c r="A14" s="342" t="s">
        <v>301</v>
      </c>
      <c r="B14" s="343">
        <f>SUM(C14:F14)</f>
        <v>0</v>
      </c>
      <c r="C14" s="344"/>
      <c r="D14" s="344"/>
      <c r="E14" s="344"/>
      <c r="F14" s="345"/>
      <c r="G14" s="346">
        <f>SUM(H14:K14)</f>
        <v>0</v>
      </c>
      <c r="H14" s="344"/>
      <c r="I14" s="344"/>
      <c r="J14" s="344"/>
      <c r="K14" s="347"/>
    </row>
    <row r="15" spans="1:11" ht="24" customHeight="1">
      <c r="A15" s="342" t="s">
        <v>302</v>
      </c>
      <c r="B15" s="343">
        <f t="shared" ref="B15:B17" si="3">SUM(C15:F15)</f>
        <v>0</v>
      </c>
      <c r="C15" s="348"/>
      <c r="D15" s="348"/>
      <c r="E15" s="348"/>
      <c r="F15" s="349"/>
      <c r="G15" s="346">
        <f t="shared" ref="G15:G17" si="4">SUM(H15:K15)</f>
        <v>0</v>
      </c>
      <c r="H15" s="348"/>
      <c r="I15" s="348"/>
      <c r="J15" s="348"/>
      <c r="K15" s="350"/>
    </row>
    <row r="16" spans="1:11" ht="24" customHeight="1">
      <c r="A16" s="342" t="s">
        <v>303</v>
      </c>
      <c r="B16" s="343">
        <f t="shared" si="3"/>
        <v>0</v>
      </c>
      <c r="C16" s="348"/>
      <c r="D16" s="348"/>
      <c r="E16" s="348"/>
      <c r="F16" s="349"/>
      <c r="G16" s="346">
        <f t="shared" si="4"/>
        <v>0</v>
      </c>
      <c r="H16" s="348"/>
      <c r="I16" s="348"/>
      <c r="J16" s="348"/>
      <c r="K16" s="350"/>
    </row>
    <row r="17" spans="1:11" ht="24" customHeight="1" thickBot="1">
      <c r="A17" s="351" t="s">
        <v>304</v>
      </c>
      <c r="B17" s="352">
        <f t="shared" si="3"/>
        <v>0</v>
      </c>
      <c r="C17" s="352"/>
      <c r="D17" s="352"/>
      <c r="E17" s="352"/>
      <c r="F17" s="353"/>
      <c r="G17" s="354">
        <f t="shared" si="4"/>
        <v>0</v>
      </c>
      <c r="H17" s="352"/>
      <c r="I17" s="352"/>
      <c r="J17" s="352"/>
      <c r="K17" s="355"/>
    </row>
    <row r="18" spans="1:11" ht="24" customHeight="1" thickTop="1">
      <c r="A18" s="356" t="s">
        <v>305</v>
      </c>
      <c r="B18" s="357">
        <f>B20+B26+B32</f>
        <v>0</v>
      </c>
      <c r="C18" s="357">
        <f t="shared" ref="C18:K18" si="5">C20+C26+C32</f>
        <v>0</v>
      </c>
      <c r="D18" s="357">
        <f t="shared" si="5"/>
        <v>0</v>
      </c>
      <c r="E18" s="357">
        <f t="shared" si="5"/>
        <v>0</v>
      </c>
      <c r="F18" s="358">
        <f t="shared" si="5"/>
        <v>0</v>
      </c>
      <c r="G18" s="359">
        <f t="shared" si="5"/>
        <v>0</v>
      </c>
      <c r="H18" s="357">
        <f t="shared" si="5"/>
        <v>0</v>
      </c>
      <c r="I18" s="357">
        <f t="shared" si="5"/>
        <v>0</v>
      </c>
      <c r="J18" s="357">
        <f t="shared" si="5"/>
        <v>0</v>
      </c>
      <c r="K18" s="360">
        <f t="shared" si="5"/>
        <v>0</v>
      </c>
    </row>
    <row r="19" spans="1:11" ht="24" customHeight="1">
      <c r="A19" s="342" t="s">
        <v>300</v>
      </c>
      <c r="B19" s="361"/>
      <c r="C19" s="361"/>
      <c r="D19" s="361"/>
      <c r="E19" s="361"/>
      <c r="F19" s="362"/>
      <c r="G19" s="363"/>
      <c r="H19" s="361"/>
      <c r="I19" s="361"/>
      <c r="J19" s="361"/>
      <c r="K19" s="364"/>
    </row>
    <row r="20" spans="1:11" ht="24" customHeight="1">
      <c r="A20" s="365" t="s">
        <v>306</v>
      </c>
      <c r="B20" s="366">
        <f>B22+B23+B24+B25</f>
        <v>0</v>
      </c>
      <c r="C20" s="366">
        <f t="shared" ref="C20:K20" si="6">C22+C23+C24+C25</f>
        <v>0</v>
      </c>
      <c r="D20" s="366">
        <f t="shared" si="6"/>
        <v>0</v>
      </c>
      <c r="E20" s="366">
        <f t="shared" si="6"/>
        <v>0</v>
      </c>
      <c r="F20" s="367">
        <f t="shared" si="6"/>
        <v>0</v>
      </c>
      <c r="G20" s="368">
        <f t="shared" si="6"/>
        <v>0</v>
      </c>
      <c r="H20" s="366">
        <f t="shared" si="6"/>
        <v>0</v>
      </c>
      <c r="I20" s="366">
        <f t="shared" si="6"/>
        <v>0</v>
      </c>
      <c r="J20" s="366">
        <f t="shared" si="6"/>
        <v>0</v>
      </c>
      <c r="K20" s="369">
        <f t="shared" si="6"/>
        <v>0</v>
      </c>
    </row>
    <row r="21" spans="1:11" ht="24" customHeight="1">
      <c r="A21" s="342" t="s">
        <v>307</v>
      </c>
      <c r="B21" s="344"/>
      <c r="C21" s="344"/>
      <c r="D21" s="344"/>
      <c r="E21" s="344"/>
      <c r="F21" s="345"/>
      <c r="G21" s="370"/>
      <c r="H21" s="344"/>
      <c r="I21" s="344"/>
      <c r="J21" s="344"/>
      <c r="K21" s="347"/>
    </row>
    <row r="22" spans="1:11" ht="26">
      <c r="A22" s="371" t="s">
        <v>308</v>
      </c>
      <c r="B22" s="343">
        <f t="shared" ref="B22:B25" si="7">SUM(C22:F22)</f>
        <v>0</v>
      </c>
      <c r="C22" s="348"/>
      <c r="D22" s="348"/>
      <c r="E22" s="348"/>
      <c r="F22" s="349"/>
      <c r="G22" s="346">
        <f t="shared" ref="G22:G25" si="8">SUM(H22:K22)</f>
        <v>0</v>
      </c>
      <c r="H22" s="348"/>
      <c r="I22" s="348"/>
      <c r="J22" s="348"/>
      <c r="K22" s="350"/>
    </row>
    <row r="23" spans="1:11" ht="20" customHeight="1">
      <c r="A23" s="371" t="s">
        <v>309</v>
      </c>
      <c r="B23" s="343">
        <f t="shared" si="7"/>
        <v>0</v>
      </c>
      <c r="C23" s="348"/>
      <c r="D23" s="348"/>
      <c r="E23" s="348"/>
      <c r="F23" s="349"/>
      <c r="G23" s="346">
        <f t="shared" si="8"/>
        <v>0</v>
      </c>
      <c r="H23" s="348"/>
      <c r="I23" s="348"/>
      <c r="J23" s="348"/>
      <c r="K23" s="350"/>
    </row>
    <row r="24" spans="1:11" ht="20" customHeight="1">
      <c r="A24" s="371" t="s">
        <v>310</v>
      </c>
      <c r="B24" s="343">
        <f t="shared" si="7"/>
        <v>0</v>
      </c>
      <c r="C24" s="348"/>
      <c r="D24" s="348"/>
      <c r="E24" s="348"/>
      <c r="F24" s="349"/>
      <c r="G24" s="346">
        <f t="shared" si="8"/>
        <v>0</v>
      </c>
      <c r="H24" s="348"/>
      <c r="I24" s="348"/>
      <c r="J24" s="348"/>
      <c r="K24" s="350"/>
    </row>
    <row r="25" spans="1:11" ht="20" customHeight="1">
      <c r="A25" s="371" t="s">
        <v>304</v>
      </c>
      <c r="B25" s="343">
        <f t="shared" si="7"/>
        <v>0</v>
      </c>
      <c r="C25" s="348"/>
      <c r="D25" s="348"/>
      <c r="E25" s="348"/>
      <c r="F25" s="349"/>
      <c r="G25" s="346">
        <f t="shared" si="8"/>
        <v>0</v>
      </c>
      <c r="H25" s="348"/>
      <c r="I25" s="348"/>
      <c r="J25" s="348"/>
      <c r="K25" s="350"/>
    </row>
    <row r="26" spans="1:11" ht="20" customHeight="1">
      <c r="A26" s="365" t="s">
        <v>311</v>
      </c>
      <c r="B26" s="366">
        <f>B28+B29+B30+B31</f>
        <v>0</v>
      </c>
      <c r="C26" s="366">
        <f t="shared" ref="C26:K26" si="9">C28+C29+C30+C31</f>
        <v>0</v>
      </c>
      <c r="D26" s="366">
        <f t="shared" si="9"/>
        <v>0</v>
      </c>
      <c r="E26" s="366">
        <f t="shared" si="9"/>
        <v>0</v>
      </c>
      <c r="F26" s="367">
        <f t="shared" si="9"/>
        <v>0</v>
      </c>
      <c r="G26" s="368">
        <f t="shared" si="9"/>
        <v>0</v>
      </c>
      <c r="H26" s="366">
        <f t="shared" si="9"/>
        <v>0</v>
      </c>
      <c r="I26" s="366">
        <f t="shared" si="9"/>
        <v>0</v>
      </c>
      <c r="J26" s="366">
        <f t="shared" si="9"/>
        <v>0</v>
      </c>
      <c r="K26" s="369">
        <f t="shared" si="9"/>
        <v>0</v>
      </c>
    </row>
    <row r="27" spans="1:11" ht="20" customHeight="1">
      <c r="A27" s="342" t="s">
        <v>307</v>
      </c>
      <c r="B27" s="624"/>
      <c r="C27" s="625"/>
      <c r="D27" s="625"/>
      <c r="E27" s="625"/>
      <c r="F27" s="626"/>
      <c r="G27" s="625"/>
      <c r="H27" s="625"/>
      <c r="I27" s="625"/>
      <c r="J27" s="625"/>
      <c r="K27" s="627"/>
    </row>
    <row r="28" spans="1:11" ht="20" customHeight="1">
      <c r="A28" s="371" t="s">
        <v>312</v>
      </c>
      <c r="B28" s="343">
        <f t="shared" ref="B28:B31" si="10">SUM(C28:F28)</f>
        <v>0</v>
      </c>
      <c r="C28" s="348"/>
      <c r="D28" s="348"/>
      <c r="E28" s="348"/>
      <c r="F28" s="349"/>
      <c r="G28" s="346">
        <f t="shared" ref="G28:G31" si="11">SUM(H28:K28)</f>
        <v>0</v>
      </c>
      <c r="H28" s="348"/>
      <c r="I28" s="348"/>
      <c r="J28" s="348"/>
      <c r="K28" s="350"/>
    </row>
    <row r="29" spans="1:11" ht="20" customHeight="1">
      <c r="A29" s="371" t="s">
        <v>309</v>
      </c>
      <c r="B29" s="343">
        <f t="shared" si="10"/>
        <v>0</v>
      </c>
      <c r="C29" s="348"/>
      <c r="D29" s="348"/>
      <c r="E29" s="348"/>
      <c r="F29" s="349"/>
      <c r="G29" s="346">
        <f t="shared" si="11"/>
        <v>0</v>
      </c>
      <c r="H29" s="348"/>
      <c r="I29" s="348"/>
      <c r="J29" s="348"/>
      <c r="K29" s="350"/>
    </row>
    <row r="30" spans="1:11" ht="20" customHeight="1">
      <c r="A30" s="371" t="s">
        <v>310</v>
      </c>
      <c r="B30" s="343">
        <f t="shared" si="10"/>
        <v>0</v>
      </c>
      <c r="C30" s="348"/>
      <c r="D30" s="348"/>
      <c r="E30" s="348"/>
      <c r="F30" s="349"/>
      <c r="G30" s="346">
        <f t="shared" si="11"/>
        <v>0</v>
      </c>
      <c r="H30" s="348"/>
      <c r="I30" s="348"/>
      <c r="J30" s="348"/>
      <c r="K30" s="350"/>
    </row>
    <row r="31" spans="1:11" ht="20" customHeight="1">
      <c r="A31" s="371" t="s">
        <v>304</v>
      </c>
      <c r="B31" s="343">
        <f t="shared" si="10"/>
        <v>0</v>
      </c>
      <c r="C31" s="348"/>
      <c r="D31" s="348"/>
      <c r="E31" s="348"/>
      <c r="F31" s="349"/>
      <c r="G31" s="346">
        <f t="shared" si="11"/>
        <v>0</v>
      </c>
      <c r="H31" s="348"/>
      <c r="I31" s="348"/>
      <c r="J31" s="348"/>
      <c r="K31" s="350"/>
    </row>
    <row r="32" spans="1:11" ht="20" customHeight="1">
      <c r="A32" s="365" t="s">
        <v>313</v>
      </c>
      <c r="B32" s="366">
        <f>B33+B34+B35+B36+B37</f>
        <v>0</v>
      </c>
      <c r="C32" s="366">
        <f t="shared" ref="C32:K32" si="12">C33+C34+C35+C36+C37</f>
        <v>0</v>
      </c>
      <c r="D32" s="366">
        <f t="shared" si="12"/>
        <v>0</v>
      </c>
      <c r="E32" s="366">
        <f t="shared" si="12"/>
        <v>0</v>
      </c>
      <c r="F32" s="367">
        <f t="shared" si="12"/>
        <v>0</v>
      </c>
      <c r="G32" s="368">
        <f t="shared" si="12"/>
        <v>0</v>
      </c>
      <c r="H32" s="366">
        <f t="shared" si="12"/>
        <v>0</v>
      </c>
      <c r="I32" s="366">
        <f t="shared" si="12"/>
        <v>0</v>
      </c>
      <c r="J32" s="366">
        <f t="shared" si="12"/>
        <v>0</v>
      </c>
      <c r="K32" s="369">
        <f t="shared" si="12"/>
        <v>0</v>
      </c>
    </row>
    <row r="33" spans="1:11" ht="20" customHeight="1">
      <c r="A33" s="372" t="s">
        <v>307</v>
      </c>
      <c r="B33" s="344"/>
      <c r="C33" s="344"/>
      <c r="D33" s="344"/>
      <c r="E33" s="344"/>
      <c r="F33" s="345"/>
      <c r="G33" s="370"/>
      <c r="H33" s="344"/>
      <c r="I33" s="344"/>
      <c r="J33" s="344"/>
      <c r="K33" s="347"/>
    </row>
    <row r="34" spans="1:11" ht="20" customHeight="1">
      <c r="A34" s="371" t="s">
        <v>312</v>
      </c>
      <c r="B34" s="343">
        <f t="shared" ref="B34:B37" si="13">SUM(C34:F34)</f>
        <v>0</v>
      </c>
      <c r="C34" s="348"/>
      <c r="D34" s="348"/>
      <c r="E34" s="348"/>
      <c r="F34" s="349"/>
      <c r="G34" s="346">
        <f t="shared" ref="G34:G37" si="14">SUM(H34:K34)</f>
        <v>0</v>
      </c>
      <c r="H34" s="348"/>
      <c r="I34" s="348"/>
      <c r="J34" s="348"/>
      <c r="K34" s="350"/>
    </row>
    <row r="35" spans="1:11" ht="20" customHeight="1">
      <c r="A35" s="371" t="s">
        <v>309</v>
      </c>
      <c r="B35" s="343">
        <f t="shared" si="13"/>
        <v>0</v>
      </c>
      <c r="C35" s="348"/>
      <c r="D35" s="348"/>
      <c r="E35" s="348"/>
      <c r="F35" s="349"/>
      <c r="G35" s="346">
        <f t="shared" si="14"/>
        <v>0</v>
      </c>
      <c r="H35" s="348"/>
      <c r="I35" s="348"/>
      <c r="J35" s="348"/>
      <c r="K35" s="350"/>
    </row>
    <row r="36" spans="1:11" ht="20" customHeight="1">
      <c r="A36" s="371" t="s">
        <v>310</v>
      </c>
      <c r="B36" s="343">
        <f t="shared" si="13"/>
        <v>0</v>
      </c>
      <c r="C36" s="348"/>
      <c r="D36" s="348"/>
      <c r="E36" s="348"/>
      <c r="F36" s="349"/>
      <c r="G36" s="346">
        <f t="shared" si="14"/>
        <v>0</v>
      </c>
      <c r="H36" s="348"/>
      <c r="I36" s="348"/>
      <c r="J36" s="348"/>
      <c r="K36" s="350"/>
    </row>
    <row r="37" spans="1:11" ht="20" customHeight="1" thickBot="1">
      <c r="A37" s="373" t="s">
        <v>304</v>
      </c>
      <c r="B37" s="374">
        <f t="shared" si="13"/>
        <v>0</v>
      </c>
      <c r="C37" s="352"/>
      <c r="D37" s="352"/>
      <c r="E37" s="352"/>
      <c r="F37" s="353"/>
      <c r="G37" s="354">
        <f t="shared" si="14"/>
        <v>0</v>
      </c>
      <c r="H37" s="352"/>
      <c r="I37" s="352"/>
      <c r="J37" s="352"/>
      <c r="K37" s="355"/>
    </row>
    <row r="38" spans="1:11" ht="27" thickTop="1">
      <c r="A38" s="356" t="s">
        <v>314</v>
      </c>
      <c r="B38" s="357">
        <f>B40+B41+B42+B43</f>
        <v>0</v>
      </c>
      <c r="C38" s="357">
        <f t="shared" ref="C38:K38" si="15">C40+C41+C42+C43</f>
        <v>0</v>
      </c>
      <c r="D38" s="357">
        <f t="shared" si="15"/>
        <v>0</v>
      </c>
      <c r="E38" s="357">
        <f t="shared" si="15"/>
        <v>0</v>
      </c>
      <c r="F38" s="358">
        <f t="shared" si="15"/>
        <v>0</v>
      </c>
      <c r="G38" s="359">
        <f t="shared" si="15"/>
        <v>0</v>
      </c>
      <c r="H38" s="357">
        <f t="shared" si="15"/>
        <v>0</v>
      </c>
      <c r="I38" s="357">
        <f t="shared" si="15"/>
        <v>0</v>
      </c>
      <c r="J38" s="357">
        <f t="shared" si="15"/>
        <v>0</v>
      </c>
      <c r="K38" s="360">
        <f t="shared" si="15"/>
        <v>0</v>
      </c>
    </row>
    <row r="39" spans="1:11" ht="21" customHeight="1">
      <c r="A39" s="342" t="s">
        <v>300</v>
      </c>
      <c r="B39" s="348"/>
      <c r="C39" s="361"/>
      <c r="D39" s="361"/>
      <c r="E39" s="361"/>
      <c r="F39" s="362"/>
      <c r="G39" s="375"/>
      <c r="H39" s="361"/>
      <c r="I39" s="361"/>
      <c r="J39" s="361"/>
      <c r="K39" s="364"/>
    </row>
    <row r="40" spans="1:11" ht="21" customHeight="1">
      <c r="A40" s="342" t="s">
        <v>312</v>
      </c>
      <c r="B40" s="343">
        <f t="shared" ref="B40:B44" si="16">SUM(C40:F40)</f>
        <v>0</v>
      </c>
      <c r="C40" s="348"/>
      <c r="D40" s="348"/>
      <c r="E40" s="348"/>
      <c r="F40" s="349"/>
      <c r="G40" s="346">
        <f t="shared" ref="G40:G43" si="17">SUM(H40:K40)</f>
        <v>0</v>
      </c>
      <c r="H40" s="348"/>
      <c r="I40" s="348"/>
      <c r="J40" s="348"/>
      <c r="K40" s="350"/>
    </row>
    <row r="41" spans="1:11" ht="21" customHeight="1">
      <c r="A41" s="342" t="s">
        <v>309</v>
      </c>
      <c r="B41" s="343">
        <f t="shared" si="16"/>
        <v>0</v>
      </c>
      <c r="C41" s="348"/>
      <c r="D41" s="348"/>
      <c r="E41" s="348"/>
      <c r="F41" s="349"/>
      <c r="G41" s="346">
        <f t="shared" si="17"/>
        <v>0</v>
      </c>
      <c r="H41" s="348"/>
      <c r="I41" s="348"/>
      <c r="J41" s="348"/>
      <c r="K41" s="350"/>
    </row>
    <row r="42" spans="1:11" ht="21" customHeight="1">
      <c r="A42" s="342" t="s">
        <v>310</v>
      </c>
      <c r="B42" s="343">
        <f t="shared" si="16"/>
        <v>0</v>
      </c>
      <c r="C42" s="348"/>
      <c r="D42" s="348"/>
      <c r="E42" s="348"/>
      <c r="F42" s="349"/>
      <c r="G42" s="346">
        <f t="shared" si="17"/>
        <v>0</v>
      </c>
      <c r="H42" s="348"/>
      <c r="I42" s="348"/>
      <c r="J42" s="348"/>
      <c r="K42" s="350"/>
    </row>
    <row r="43" spans="1:11" ht="21" customHeight="1" thickBot="1">
      <c r="A43" s="351" t="s">
        <v>304</v>
      </c>
      <c r="B43" s="374">
        <f t="shared" si="16"/>
        <v>0</v>
      </c>
      <c r="C43" s="352"/>
      <c r="D43" s="352"/>
      <c r="E43" s="352"/>
      <c r="F43" s="353"/>
      <c r="G43" s="376">
        <f t="shared" si="17"/>
        <v>0</v>
      </c>
      <c r="H43" s="352"/>
      <c r="I43" s="352"/>
      <c r="J43" s="352"/>
      <c r="K43" s="355"/>
    </row>
    <row r="44" spans="1:11" ht="27" thickTop="1">
      <c r="A44" s="356" t="s">
        <v>315</v>
      </c>
      <c r="B44" s="357">
        <f t="shared" si="16"/>
        <v>0</v>
      </c>
      <c r="C44" s="377"/>
      <c r="D44" s="377"/>
      <c r="E44" s="377"/>
      <c r="F44" s="378"/>
      <c r="G44" s="359">
        <f>SUM(H44:K44)</f>
        <v>0</v>
      </c>
      <c r="H44" s="377"/>
      <c r="I44" s="377"/>
      <c r="J44" s="377"/>
      <c r="K44" s="379"/>
    </row>
    <row r="45" spans="1:11" ht="25" customHeight="1">
      <c r="A45" s="380" t="s">
        <v>316</v>
      </c>
      <c r="B45" s="388">
        <f>SUM(C45:F45)</f>
        <v>0</v>
      </c>
      <c r="C45" s="381">
        <f>'Объёмы продаж 3'!D6+'Объёмы продаж 3'!E6+'Объёмы продаж 3'!F6</f>
        <v>0</v>
      </c>
      <c r="D45" s="381">
        <f>'Объёмы продаж 3'!G6+'Объёмы продаж 3'!H6+'Объёмы продаж 3'!I6</f>
        <v>0</v>
      </c>
      <c r="E45" s="381">
        <f>'Объёмы продаж 3'!J6+'Объёмы продаж 3'!K6+'Объёмы продаж 3'!L6</f>
        <v>0</v>
      </c>
      <c r="F45" s="382">
        <f>'Объёмы продаж 3'!M6+'Объёмы продаж 3'!N6+'Объёмы продаж 3'!O6</f>
        <v>0</v>
      </c>
      <c r="G45" s="389">
        <f>SUM(H45:K45)</f>
        <v>0</v>
      </c>
      <c r="H45" s="381">
        <f>'Объёмы продаж 3'!D21+'Объёмы продаж 3'!E21+'Объёмы продаж 3'!F21</f>
        <v>0</v>
      </c>
      <c r="I45" s="381">
        <f>'Объёмы продаж 3'!G21+'Объёмы продаж 3'!H21+'Объёмы продаж 3'!I21</f>
        <v>0</v>
      </c>
      <c r="J45" s="381">
        <f>'Объёмы продаж 3'!J21+'Объёмы продаж 3'!K21+'Объёмы продаж 3'!L21</f>
        <v>0</v>
      </c>
      <c r="K45" s="383">
        <f>'Объёмы продаж 3'!M21+'Объёмы продаж 3'!N21+'Объёмы продаж 3'!O21</f>
        <v>0</v>
      </c>
    </row>
    <row r="46" spans="1:11" ht="25" customHeight="1" thickBot="1">
      <c r="A46" s="384" t="s">
        <v>317</v>
      </c>
      <c r="B46" s="385" t="e">
        <f>B9/B45</f>
        <v>#DIV/0!</v>
      </c>
      <c r="C46" s="385" t="e">
        <f t="shared" ref="C46:F46" si="18">C9/C45</f>
        <v>#DIV/0!</v>
      </c>
      <c r="D46" s="385" t="e">
        <f t="shared" si="18"/>
        <v>#DIV/0!</v>
      </c>
      <c r="E46" s="385" t="e">
        <f t="shared" si="18"/>
        <v>#DIV/0!</v>
      </c>
      <c r="F46" s="386" t="e">
        <f t="shared" si="18"/>
        <v>#DIV/0!</v>
      </c>
      <c r="G46" s="387" t="e">
        <f>G9/G45</f>
        <v>#DIV/0!</v>
      </c>
      <c r="H46" s="387" t="e">
        <f t="shared" ref="H46:K46" si="19">H9/H45</f>
        <v>#DIV/0!</v>
      </c>
      <c r="I46" s="387" t="e">
        <f t="shared" si="19"/>
        <v>#DIV/0!</v>
      </c>
      <c r="J46" s="387" t="e">
        <f t="shared" si="19"/>
        <v>#DIV/0!</v>
      </c>
      <c r="K46" s="390" t="e">
        <f t="shared" si="19"/>
        <v>#DIV/0!</v>
      </c>
    </row>
    <row r="47" spans="1:11" ht="20" customHeight="1"/>
    <row r="48" spans="1:11" ht="20" customHeight="1">
      <c r="A48" s="628" t="s">
        <v>319</v>
      </c>
      <c r="B48" s="628"/>
      <c r="C48" s="628"/>
      <c r="D48" s="628"/>
      <c r="E48" s="628"/>
      <c r="F48" s="628"/>
      <c r="G48" s="628"/>
      <c r="H48" s="628"/>
      <c r="I48" s="628"/>
      <c r="J48" s="628"/>
      <c r="K48" s="628"/>
    </row>
    <row r="49" ht="20" customHeight="1"/>
  </sheetData>
  <mergeCells count="24">
    <mergeCell ref="A2:K2"/>
    <mergeCell ref="A4:A7"/>
    <mergeCell ref="B4:F5"/>
    <mergeCell ref="G4:K5"/>
    <mergeCell ref="B6:B7"/>
    <mergeCell ref="C6:F6"/>
    <mergeCell ref="G6:G7"/>
    <mergeCell ref="H6:K6"/>
    <mergeCell ref="B27:F27"/>
    <mergeCell ref="G27:K27"/>
    <mergeCell ref="A48:K48"/>
    <mergeCell ref="G9:G11"/>
    <mergeCell ref="H9:H11"/>
    <mergeCell ref="I9:I11"/>
    <mergeCell ref="J9:J11"/>
    <mergeCell ref="K9:K11"/>
    <mergeCell ref="B13:F13"/>
    <mergeCell ref="G13:K13"/>
    <mergeCell ref="A9:A10"/>
    <mergeCell ref="B9:B11"/>
    <mergeCell ref="C9:C11"/>
    <mergeCell ref="D9:D11"/>
    <mergeCell ref="E9:E11"/>
    <mergeCell ref="F9:F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="125" zoomScaleNormal="125" zoomScalePageLayoutView="125" workbookViewId="0">
      <selection activeCell="J17" sqref="J17"/>
    </sheetView>
  </sheetViews>
  <sheetFormatPr baseColWidth="10" defaultRowHeight="13" x14ac:dyDescent="0"/>
  <cols>
    <col min="1" max="1" width="86.5703125" style="326" customWidth="1"/>
    <col min="2" max="16384" width="10.7109375" style="326"/>
  </cols>
  <sheetData>
    <row r="2" spans="1:6" ht="28" customHeight="1">
      <c r="A2" s="645" t="s">
        <v>358</v>
      </c>
      <c r="B2" s="645"/>
      <c r="C2" s="645"/>
      <c r="D2" s="645"/>
      <c r="E2" s="645"/>
      <c r="F2" s="645"/>
    </row>
    <row r="3" spans="1:6" ht="14" thickBot="1"/>
    <row r="4" spans="1:6" ht="24" customHeight="1">
      <c r="A4" s="391" t="s">
        <v>320</v>
      </c>
      <c r="B4" s="392" t="s">
        <v>290</v>
      </c>
      <c r="C4" s="392" t="s">
        <v>291</v>
      </c>
      <c r="D4" s="392" t="s">
        <v>321</v>
      </c>
      <c r="E4" s="392" t="s">
        <v>322</v>
      </c>
      <c r="F4" s="393" t="s">
        <v>323</v>
      </c>
    </row>
    <row r="5" spans="1:6" ht="19" customHeight="1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6">
        <v>6</v>
      </c>
    </row>
    <row r="6" spans="1:6" ht="20" customHeight="1" thickTop="1">
      <c r="A6" s="356" t="s">
        <v>324</v>
      </c>
      <c r="B6" s="377">
        <f>B7+B8</f>
        <v>0</v>
      </c>
      <c r="C6" s="377">
        <f t="shared" ref="C6:F6" si="0">C7+C8</f>
        <v>0</v>
      </c>
      <c r="D6" s="377">
        <f t="shared" si="0"/>
        <v>0</v>
      </c>
      <c r="E6" s="377">
        <f t="shared" si="0"/>
        <v>0</v>
      </c>
      <c r="F6" s="379">
        <f t="shared" si="0"/>
        <v>0</v>
      </c>
    </row>
    <row r="7" spans="1:6" ht="34" customHeight="1">
      <c r="A7" s="336" t="s">
        <v>325</v>
      </c>
      <c r="B7" s="348"/>
      <c r="C7" s="348"/>
      <c r="D7" s="397"/>
      <c r="E7" s="397"/>
      <c r="F7" s="398"/>
    </row>
    <row r="8" spans="1:6" ht="34" customHeight="1">
      <c r="A8" s="336" t="s">
        <v>326</v>
      </c>
      <c r="B8" s="348"/>
      <c r="C8" s="348"/>
      <c r="D8" s="397"/>
      <c r="E8" s="397"/>
      <c r="F8" s="398"/>
    </row>
    <row r="9" spans="1:6" ht="34" customHeight="1">
      <c r="A9" s="337" t="s">
        <v>327</v>
      </c>
      <c r="B9" s="338">
        <f>B11+B12+B13+B14+B15+B16+B17</f>
        <v>0</v>
      </c>
      <c r="C9" s="338">
        <f t="shared" ref="C9:F9" si="1">C11+C12+C13+C14+C15+C16+C17</f>
        <v>0</v>
      </c>
      <c r="D9" s="338">
        <f t="shared" si="1"/>
        <v>0</v>
      </c>
      <c r="E9" s="338">
        <f t="shared" si="1"/>
        <v>0</v>
      </c>
      <c r="F9" s="341">
        <f t="shared" si="1"/>
        <v>0</v>
      </c>
    </row>
    <row r="10" spans="1:6" ht="34" customHeight="1">
      <c r="A10" s="336" t="s">
        <v>300</v>
      </c>
      <c r="B10" s="348"/>
      <c r="C10" s="348"/>
      <c r="D10" s="397"/>
      <c r="E10" s="397"/>
      <c r="F10" s="398"/>
    </row>
    <row r="11" spans="1:6" ht="34" customHeight="1">
      <c r="A11" s="336" t="s">
        <v>328</v>
      </c>
      <c r="B11" s="348"/>
      <c r="C11" s="348"/>
      <c r="D11" s="397"/>
      <c r="E11" s="397"/>
      <c r="F11" s="398"/>
    </row>
    <row r="12" spans="1:6" ht="34" customHeight="1">
      <c r="A12" s="336" t="s">
        <v>329</v>
      </c>
      <c r="B12" s="348"/>
      <c r="C12" s="348"/>
      <c r="D12" s="397"/>
      <c r="E12" s="397"/>
      <c r="F12" s="398"/>
    </row>
    <row r="13" spans="1:6" ht="34" customHeight="1">
      <c r="A13" s="336" t="s">
        <v>330</v>
      </c>
      <c r="B13" s="348"/>
      <c r="C13" s="348"/>
      <c r="D13" s="397"/>
      <c r="E13" s="397"/>
      <c r="F13" s="398"/>
    </row>
    <row r="14" spans="1:6" ht="34" customHeight="1">
      <c r="A14" s="336" t="s">
        <v>331</v>
      </c>
      <c r="B14" s="348"/>
      <c r="C14" s="348"/>
      <c r="D14" s="397"/>
      <c r="E14" s="397"/>
      <c r="F14" s="398"/>
    </row>
    <row r="15" spans="1:6" ht="34" customHeight="1">
      <c r="A15" s="336" t="s">
        <v>332</v>
      </c>
      <c r="B15" s="348"/>
      <c r="C15" s="348"/>
      <c r="D15" s="397"/>
      <c r="E15" s="397"/>
      <c r="F15" s="398"/>
    </row>
    <row r="16" spans="1:6" ht="34" customHeight="1">
      <c r="A16" s="336" t="s">
        <v>333</v>
      </c>
      <c r="B16" s="348"/>
      <c r="C16" s="348"/>
      <c r="D16" s="397"/>
      <c r="E16" s="397"/>
      <c r="F16" s="398"/>
    </row>
    <row r="17" spans="1:6" ht="34" customHeight="1">
      <c r="A17" s="336" t="s">
        <v>334</v>
      </c>
      <c r="B17" s="348"/>
      <c r="C17" s="348"/>
      <c r="D17" s="397"/>
      <c r="E17" s="397"/>
      <c r="F17" s="398"/>
    </row>
    <row r="18" spans="1:6" ht="34" customHeight="1">
      <c r="A18" s="337" t="s">
        <v>335</v>
      </c>
      <c r="B18" s="338">
        <f>B9-B6</f>
        <v>0</v>
      </c>
      <c r="C18" s="338">
        <f t="shared" ref="C18:F18" si="2">C9-C6</f>
        <v>0</v>
      </c>
      <c r="D18" s="338">
        <f t="shared" si="2"/>
        <v>0</v>
      </c>
      <c r="E18" s="338">
        <f t="shared" si="2"/>
        <v>0</v>
      </c>
      <c r="F18" s="341">
        <f t="shared" si="2"/>
        <v>0</v>
      </c>
    </row>
    <row r="19" spans="1:6" ht="34" customHeight="1">
      <c r="A19" s="336" t="s">
        <v>336</v>
      </c>
      <c r="B19" s="348">
        <f>B18</f>
        <v>0</v>
      </c>
      <c r="C19" s="348">
        <f>B19+C18</f>
        <v>0</v>
      </c>
      <c r="D19" s="348">
        <f t="shared" ref="D19:F19" si="3">C19+D18</f>
        <v>0</v>
      </c>
      <c r="E19" s="348">
        <f t="shared" si="3"/>
        <v>0</v>
      </c>
      <c r="F19" s="350">
        <f t="shared" si="3"/>
        <v>0</v>
      </c>
    </row>
    <row r="20" spans="1:6" ht="34" customHeight="1">
      <c r="A20" s="336" t="s">
        <v>337</v>
      </c>
      <c r="B20" s="348"/>
      <c r="C20" s="348"/>
      <c r="D20" s="397"/>
      <c r="E20" s="397"/>
      <c r="F20" s="398"/>
    </row>
    <row r="21" spans="1:6" ht="34" customHeight="1">
      <c r="A21" s="336" t="s">
        <v>338</v>
      </c>
      <c r="B21" s="348">
        <f>B18*B20</f>
        <v>0</v>
      </c>
      <c r="C21" s="348">
        <f t="shared" ref="C21:F21" si="4">C18*C20</f>
        <v>0</v>
      </c>
      <c r="D21" s="348">
        <f t="shared" si="4"/>
        <v>0</v>
      </c>
      <c r="E21" s="348">
        <f t="shared" si="4"/>
        <v>0</v>
      </c>
      <c r="F21" s="350">
        <f t="shared" si="4"/>
        <v>0</v>
      </c>
    </row>
    <row r="22" spans="1:6" ht="34" customHeight="1" thickBot="1">
      <c r="A22" s="399" t="s">
        <v>339</v>
      </c>
      <c r="B22" s="400">
        <f>B21</f>
        <v>0</v>
      </c>
      <c r="C22" s="400">
        <f>B22+C21</f>
        <v>0</v>
      </c>
      <c r="D22" s="400">
        <f t="shared" ref="D22:F22" si="5">C22+D21</f>
        <v>0</v>
      </c>
      <c r="E22" s="400">
        <f t="shared" si="5"/>
        <v>0</v>
      </c>
      <c r="F22" s="401">
        <f t="shared" si="5"/>
        <v>0</v>
      </c>
    </row>
  </sheetData>
  <mergeCells count="1">
    <mergeCell ref="A2:F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zoomScale="150" zoomScaleNormal="150" zoomScalePageLayoutView="150" workbookViewId="0">
      <selection activeCell="A3" sqref="A3"/>
    </sheetView>
  </sheetViews>
  <sheetFormatPr baseColWidth="10" defaultRowHeight="13" x14ac:dyDescent="0"/>
  <cols>
    <col min="1" max="1" width="3" style="326" bestFit="1" customWidth="1"/>
    <col min="2" max="2" width="64.85546875" style="326" customWidth="1"/>
    <col min="3" max="3" width="17.140625" style="326" customWidth="1"/>
    <col min="4" max="16384" width="10.7109375" style="326"/>
  </cols>
  <sheetData>
    <row r="2" spans="1:3" ht="17">
      <c r="A2" s="662" t="s">
        <v>357</v>
      </c>
      <c r="B2" s="662"/>
      <c r="C2" s="662"/>
    </row>
    <row r="3" spans="1:3" ht="14" thickBot="1"/>
    <row r="4" spans="1:3" ht="29" customHeight="1">
      <c r="A4" s="402"/>
      <c r="B4" s="392" t="s">
        <v>340</v>
      </c>
      <c r="C4" s="393" t="s">
        <v>341</v>
      </c>
    </row>
    <row r="5" spans="1:3">
      <c r="A5" s="403">
        <v>1</v>
      </c>
      <c r="B5" s="404">
        <v>2</v>
      </c>
      <c r="C5" s="405">
        <v>3</v>
      </c>
    </row>
    <row r="6" spans="1:3" ht="17" customHeight="1">
      <c r="A6" s="406"/>
      <c r="B6" s="658" t="s">
        <v>342</v>
      </c>
      <c r="C6" s="659"/>
    </row>
    <row r="7" spans="1:3">
      <c r="A7" s="406"/>
      <c r="B7" s="348"/>
      <c r="C7" s="350"/>
    </row>
    <row r="8" spans="1:3">
      <c r="A8" s="407">
        <v>1</v>
      </c>
      <c r="B8" s="408" t="s">
        <v>343</v>
      </c>
      <c r="C8" s="350"/>
    </row>
    <row r="9" spans="1:3">
      <c r="A9" s="407">
        <v>2</v>
      </c>
      <c r="B9" s="408" t="s">
        <v>344</v>
      </c>
      <c r="C9" s="350"/>
    </row>
    <row r="10" spans="1:3">
      <c r="A10" s="407">
        <v>3</v>
      </c>
      <c r="B10" s="408" t="s">
        <v>345</v>
      </c>
      <c r="C10" s="350"/>
    </row>
    <row r="11" spans="1:3">
      <c r="A11" s="407">
        <v>4</v>
      </c>
      <c r="B11" s="408" t="s">
        <v>346</v>
      </c>
      <c r="C11" s="350"/>
    </row>
    <row r="12" spans="1:3">
      <c r="A12" s="407">
        <v>5</v>
      </c>
      <c r="B12" s="408" t="s">
        <v>347</v>
      </c>
      <c r="C12" s="350"/>
    </row>
    <row r="13" spans="1:3">
      <c r="A13" s="407">
        <v>6</v>
      </c>
      <c r="B13" s="408" t="s">
        <v>348</v>
      </c>
      <c r="C13" s="350"/>
    </row>
    <row r="14" spans="1:3" ht="24" customHeight="1">
      <c r="A14" s="407"/>
      <c r="B14" s="658" t="s">
        <v>349</v>
      </c>
      <c r="C14" s="659"/>
    </row>
    <row r="15" spans="1:3">
      <c r="A15" s="407"/>
      <c r="B15" s="348"/>
      <c r="C15" s="350"/>
    </row>
    <row r="16" spans="1:3">
      <c r="A16" s="407">
        <v>7</v>
      </c>
      <c r="B16" s="408" t="s">
        <v>350</v>
      </c>
      <c r="C16" s="350"/>
    </row>
    <row r="17" spans="1:3">
      <c r="A17" s="407">
        <v>8</v>
      </c>
      <c r="B17" s="408" t="s">
        <v>351</v>
      </c>
      <c r="C17" s="350"/>
    </row>
    <row r="18" spans="1:3">
      <c r="A18" s="407">
        <v>9</v>
      </c>
      <c r="B18" s="408" t="s">
        <v>352</v>
      </c>
      <c r="C18" s="350"/>
    </row>
    <row r="19" spans="1:3">
      <c r="A19" s="407">
        <v>11</v>
      </c>
      <c r="B19" s="408" t="s">
        <v>353</v>
      </c>
      <c r="C19" s="350"/>
    </row>
    <row r="20" spans="1:3">
      <c r="A20" s="407">
        <v>11</v>
      </c>
      <c r="B20" s="409" t="s">
        <v>354</v>
      </c>
      <c r="C20" s="410">
        <f>SUM(C16:C19)</f>
        <v>0</v>
      </c>
    </row>
    <row r="21" spans="1:3">
      <c r="A21" s="407">
        <v>12</v>
      </c>
      <c r="B21" s="348" t="s">
        <v>355</v>
      </c>
      <c r="C21" s="350"/>
    </row>
    <row r="22" spans="1:3" ht="15" customHeight="1" thickBot="1">
      <c r="A22" s="660" t="s">
        <v>356</v>
      </c>
      <c r="B22" s="661"/>
      <c r="C22" s="411">
        <f>C13+C20+C21</f>
        <v>0</v>
      </c>
    </row>
  </sheetData>
  <mergeCells count="4">
    <mergeCell ref="B6:C6"/>
    <mergeCell ref="B14:C14"/>
    <mergeCell ref="A22:B22"/>
    <mergeCell ref="A2:C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zoomScale="125" zoomScaleNormal="125" zoomScalePageLayoutView="125" workbookViewId="0">
      <selection activeCell="D38" sqref="D38"/>
    </sheetView>
  </sheetViews>
  <sheetFormatPr baseColWidth="10" defaultRowHeight="13" x14ac:dyDescent="0"/>
  <cols>
    <col min="1" max="1" width="53.42578125" style="326" customWidth="1"/>
    <col min="2" max="2" width="18.85546875" style="326" customWidth="1"/>
    <col min="3" max="16384" width="10.7109375" style="326"/>
  </cols>
  <sheetData>
    <row r="2" spans="1:12" ht="17">
      <c r="A2" s="662" t="s">
        <v>375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</row>
    <row r="4" spans="1:12" ht="14" thickBot="1"/>
    <row r="5" spans="1:12" ht="21" customHeight="1">
      <c r="A5" s="646" t="s">
        <v>289</v>
      </c>
      <c r="B5" s="648" t="s">
        <v>359</v>
      </c>
      <c r="C5" s="648" t="s">
        <v>290</v>
      </c>
      <c r="D5" s="648"/>
      <c r="E5" s="648"/>
      <c r="F5" s="648"/>
      <c r="G5" s="649"/>
      <c r="H5" s="652" t="s">
        <v>291</v>
      </c>
      <c r="I5" s="648"/>
      <c r="J5" s="648"/>
      <c r="K5" s="648"/>
      <c r="L5" s="653"/>
    </row>
    <row r="6" spans="1:12" ht="23" customHeight="1">
      <c r="A6" s="647"/>
      <c r="B6" s="650"/>
      <c r="C6" s="650" t="s">
        <v>292</v>
      </c>
      <c r="D6" s="650" t="s">
        <v>293</v>
      </c>
      <c r="E6" s="650"/>
      <c r="F6" s="650"/>
      <c r="G6" s="651"/>
      <c r="H6" s="654" t="s">
        <v>292</v>
      </c>
      <c r="I6" s="650" t="s">
        <v>293</v>
      </c>
      <c r="J6" s="650"/>
      <c r="K6" s="650"/>
      <c r="L6" s="655"/>
    </row>
    <row r="7" spans="1:12" ht="27" customHeight="1">
      <c r="A7" s="647"/>
      <c r="B7" s="650"/>
      <c r="C7" s="650"/>
      <c r="D7" s="328" t="s">
        <v>294</v>
      </c>
      <c r="E7" s="328" t="s">
        <v>295</v>
      </c>
      <c r="F7" s="328" t="s">
        <v>296</v>
      </c>
      <c r="G7" s="329" t="s">
        <v>297</v>
      </c>
      <c r="H7" s="654"/>
      <c r="I7" s="328" t="s">
        <v>294</v>
      </c>
      <c r="J7" s="328" t="s">
        <v>295</v>
      </c>
      <c r="K7" s="328" t="s">
        <v>296</v>
      </c>
      <c r="L7" s="330" t="s">
        <v>297</v>
      </c>
    </row>
    <row r="8" spans="1:12" ht="15" customHeight="1" thickBot="1">
      <c r="A8" s="412">
        <v>1</v>
      </c>
      <c r="B8" s="413">
        <v>2</v>
      </c>
      <c r="C8" s="413">
        <v>3</v>
      </c>
      <c r="D8" s="413">
        <v>4</v>
      </c>
      <c r="E8" s="413">
        <v>5</v>
      </c>
      <c r="F8" s="413">
        <v>6</v>
      </c>
      <c r="G8" s="439">
        <v>7</v>
      </c>
      <c r="H8" s="431">
        <v>8</v>
      </c>
      <c r="I8" s="413">
        <v>9</v>
      </c>
      <c r="J8" s="413">
        <v>10</v>
      </c>
      <c r="K8" s="413">
        <v>11</v>
      </c>
      <c r="L8" s="414">
        <v>12</v>
      </c>
    </row>
    <row r="9" spans="1:12" ht="25" customHeight="1" thickTop="1">
      <c r="A9" s="415" t="s">
        <v>360</v>
      </c>
      <c r="B9" s="416"/>
      <c r="C9" s="417">
        <f>D9+E9+F9+G9</f>
        <v>0</v>
      </c>
      <c r="D9" s="417">
        <f>D11+D16+D21+D22</f>
        <v>0</v>
      </c>
      <c r="E9" s="417">
        <f t="shared" ref="E9:G9" si="0">E11+E16+E21+E22</f>
        <v>0</v>
      </c>
      <c r="F9" s="417">
        <f t="shared" si="0"/>
        <v>0</v>
      </c>
      <c r="G9" s="440">
        <f t="shared" si="0"/>
        <v>0</v>
      </c>
      <c r="H9" s="432">
        <f>I9+J9+K9+L9</f>
        <v>0</v>
      </c>
      <c r="I9" s="417">
        <f>I11+I16+I21+I22</f>
        <v>0</v>
      </c>
      <c r="J9" s="417">
        <f t="shared" ref="J9:L9" si="1">J11+J16+J21+J22</f>
        <v>0</v>
      </c>
      <c r="K9" s="417">
        <f t="shared" si="1"/>
        <v>0</v>
      </c>
      <c r="L9" s="418">
        <f t="shared" si="1"/>
        <v>0</v>
      </c>
    </row>
    <row r="10" spans="1:12" ht="20" customHeight="1">
      <c r="A10" s="342" t="s">
        <v>361</v>
      </c>
      <c r="B10" s="348"/>
      <c r="C10" s="419"/>
      <c r="D10" s="348"/>
      <c r="E10" s="348"/>
      <c r="F10" s="348"/>
      <c r="G10" s="349"/>
      <c r="H10" s="433"/>
      <c r="I10" s="348"/>
      <c r="J10" s="348"/>
      <c r="K10" s="348"/>
      <c r="L10" s="350"/>
    </row>
    <row r="11" spans="1:12" ht="20" customHeight="1">
      <c r="A11" s="420" t="s">
        <v>362</v>
      </c>
      <c r="B11" s="421"/>
      <c r="C11" s="338">
        <f>C13+C14+C15</f>
        <v>0</v>
      </c>
      <c r="D11" s="338">
        <f>D13+D14+D15</f>
        <v>0</v>
      </c>
      <c r="E11" s="338">
        <f t="shared" ref="E11:G11" si="2">E13+E14+E15</f>
        <v>0</v>
      </c>
      <c r="F11" s="338">
        <f t="shared" si="2"/>
        <v>0</v>
      </c>
      <c r="G11" s="339">
        <f t="shared" si="2"/>
        <v>0</v>
      </c>
      <c r="H11" s="434">
        <f>H13+H14+H15</f>
        <v>0</v>
      </c>
      <c r="I11" s="338">
        <f>I13+I14+I15</f>
        <v>0</v>
      </c>
      <c r="J11" s="338">
        <f t="shared" ref="J11:L11" si="3">J13+J14+J15</f>
        <v>0</v>
      </c>
      <c r="K11" s="338">
        <f t="shared" si="3"/>
        <v>0</v>
      </c>
      <c r="L11" s="341">
        <f t="shared" si="3"/>
        <v>0</v>
      </c>
    </row>
    <row r="12" spans="1:12" ht="20" customHeight="1">
      <c r="A12" s="342" t="s">
        <v>307</v>
      </c>
      <c r="B12" s="348"/>
      <c r="C12" s="441"/>
      <c r="D12" s="348"/>
      <c r="E12" s="348"/>
      <c r="F12" s="348"/>
      <c r="G12" s="349"/>
      <c r="H12" s="433"/>
      <c r="I12" s="348"/>
      <c r="J12" s="348"/>
      <c r="K12" s="348"/>
      <c r="L12" s="350"/>
    </row>
    <row r="13" spans="1:12" ht="20" customHeight="1">
      <c r="A13" s="371" t="s">
        <v>363</v>
      </c>
      <c r="B13" s="348"/>
      <c r="C13" s="419">
        <f>SUM(D12:G12)</f>
        <v>0</v>
      </c>
      <c r="D13" s="348"/>
      <c r="E13" s="348"/>
      <c r="F13" s="348"/>
      <c r="G13" s="349"/>
      <c r="H13" s="433">
        <f>SUM(I12:L12)</f>
        <v>0</v>
      </c>
      <c r="I13" s="348"/>
      <c r="J13" s="348"/>
      <c r="K13" s="348"/>
      <c r="L13" s="350"/>
    </row>
    <row r="14" spans="1:12" ht="20" customHeight="1">
      <c r="A14" s="371" t="s">
        <v>364</v>
      </c>
      <c r="B14" s="348"/>
      <c r="C14" s="419">
        <f t="shared" ref="C14:C15" si="4">SUM(D13:G13)</f>
        <v>0</v>
      </c>
      <c r="D14" s="348"/>
      <c r="E14" s="348"/>
      <c r="F14" s="348"/>
      <c r="G14" s="349"/>
      <c r="H14" s="433">
        <f t="shared" ref="H14:H15" si="5">SUM(I13:L13)</f>
        <v>0</v>
      </c>
      <c r="I14" s="348"/>
      <c r="J14" s="348"/>
      <c r="K14" s="348"/>
      <c r="L14" s="350"/>
    </row>
    <row r="15" spans="1:12" ht="20" customHeight="1">
      <c r="A15" s="371" t="s">
        <v>365</v>
      </c>
      <c r="B15" s="348"/>
      <c r="C15" s="419">
        <f t="shared" si="4"/>
        <v>0</v>
      </c>
      <c r="D15" s="348"/>
      <c r="E15" s="348"/>
      <c r="F15" s="348"/>
      <c r="G15" s="349"/>
      <c r="H15" s="433">
        <f t="shared" si="5"/>
        <v>0</v>
      </c>
      <c r="I15" s="348"/>
      <c r="J15" s="348"/>
      <c r="K15" s="348"/>
      <c r="L15" s="350"/>
    </row>
    <row r="16" spans="1:12" ht="20" customHeight="1">
      <c r="A16" s="420" t="s">
        <v>366</v>
      </c>
      <c r="B16" s="421"/>
      <c r="C16" s="338">
        <f>C18+C19+C20</f>
        <v>0</v>
      </c>
      <c r="D16" s="338">
        <f>D18+D19+D20</f>
        <v>0</v>
      </c>
      <c r="E16" s="338">
        <f t="shared" ref="E16:G16" si="6">E18+E19+E20</f>
        <v>0</v>
      </c>
      <c r="F16" s="338">
        <f t="shared" si="6"/>
        <v>0</v>
      </c>
      <c r="G16" s="339">
        <f t="shared" si="6"/>
        <v>0</v>
      </c>
      <c r="H16" s="434">
        <f>H18+H19+H20</f>
        <v>0</v>
      </c>
      <c r="I16" s="338">
        <f>I18+I19+I20</f>
        <v>0</v>
      </c>
      <c r="J16" s="338">
        <f t="shared" ref="J16:L16" si="7">J18+J19+J20</f>
        <v>0</v>
      </c>
      <c r="K16" s="338">
        <f t="shared" si="7"/>
        <v>0</v>
      </c>
      <c r="L16" s="341">
        <f t="shared" si="7"/>
        <v>0</v>
      </c>
    </row>
    <row r="17" spans="1:12" ht="20" customHeight="1">
      <c r="A17" s="342" t="s">
        <v>307</v>
      </c>
      <c r="B17" s="348"/>
      <c r="C17" s="419"/>
      <c r="D17" s="348"/>
      <c r="E17" s="348"/>
      <c r="F17" s="348"/>
      <c r="G17" s="349"/>
      <c r="H17" s="433"/>
      <c r="I17" s="348"/>
      <c r="J17" s="348"/>
      <c r="K17" s="348"/>
      <c r="L17" s="350"/>
    </row>
    <row r="18" spans="1:12" ht="20" customHeight="1">
      <c r="A18" s="371" t="s">
        <v>363</v>
      </c>
      <c r="B18" s="348"/>
      <c r="C18" s="419">
        <f>SUM(D17:G17)</f>
        <v>0</v>
      </c>
      <c r="D18" s="348"/>
      <c r="E18" s="348"/>
      <c r="F18" s="348"/>
      <c r="G18" s="349"/>
      <c r="H18" s="433">
        <f>SUM(I17:L17)</f>
        <v>0</v>
      </c>
      <c r="I18" s="348"/>
      <c r="J18" s="348"/>
      <c r="K18" s="348"/>
      <c r="L18" s="350"/>
    </row>
    <row r="19" spans="1:12" ht="20" customHeight="1">
      <c r="A19" s="371" t="s">
        <v>364</v>
      </c>
      <c r="B19" s="348"/>
      <c r="C19" s="419">
        <f t="shared" ref="C19:C22" si="8">SUM(D18:G18)</f>
        <v>0</v>
      </c>
      <c r="D19" s="348"/>
      <c r="E19" s="348"/>
      <c r="F19" s="348"/>
      <c r="G19" s="349"/>
      <c r="H19" s="433">
        <f t="shared" ref="H19:H22" si="9">SUM(I18:L18)</f>
        <v>0</v>
      </c>
      <c r="I19" s="348"/>
      <c r="J19" s="348"/>
      <c r="K19" s="348"/>
      <c r="L19" s="350"/>
    </row>
    <row r="20" spans="1:12" ht="20" customHeight="1">
      <c r="A20" s="371" t="s">
        <v>365</v>
      </c>
      <c r="B20" s="348"/>
      <c r="C20" s="419">
        <f t="shared" si="8"/>
        <v>0</v>
      </c>
      <c r="D20" s="348"/>
      <c r="E20" s="348"/>
      <c r="F20" s="348"/>
      <c r="G20" s="349"/>
      <c r="H20" s="433">
        <f t="shared" si="9"/>
        <v>0</v>
      </c>
      <c r="I20" s="348"/>
      <c r="J20" s="348"/>
      <c r="K20" s="348"/>
      <c r="L20" s="350"/>
    </row>
    <row r="21" spans="1:12" ht="20" customHeight="1">
      <c r="A21" s="420" t="s">
        <v>367</v>
      </c>
      <c r="B21" s="421"/>
      <c r="C21" s="338">
        <f t="shared" si="8"/>
        <v>0</v>
      </c>
      <c r="D21" s="421"/>
      <c r="E21" s="421"/>
      <c r="F21" s="421"/>
      <c r="G21" s="442"/>
      <c r="H21" s="340">
        <f t="shared" si="9"/>
        <v>0</v>
      </c>
      <c r="I21" s="421"/>
      <c r="J21" s="421"/>
      <c r="K21" s="421"/>
      <c r="L21" s="422"/>
    </row>
    <row r="22" spans="1:12" ht="30" customHeight="1">
      <c r="A22" s="420" t="s">
        <v>368</v>
      </c>
      <c r="B22" s="421"/>
      <c r="C22" s="338">
        <f t="shared" si="8"/>
        <v>0</v>
      </c>
      <c r="D22" s="421"/>
      <c r="E22" s="421"/>
      <c r="F22" s="421"/>
      <c r="G22" s="442"/>
      <c r="H22" s="340">
        <f t="shared" si="9"/>
        <v>0</v>
      </c>
      <c r="I22" s="421"/>
      <c r="J22" s="421"/>
      <c r="K22" s="421"/>
      <c r="L22" s="422"/>
    </row>
    <row r="23" spans="1:12" ht="52" customHeight="1">
      <c r="A23" s="423" t="s">
        <v>369</v>
      </c>
      <c r="B23" s="424"/>
      <c r="C23" s="424">
        <f>SUM(D23:G23)</f>
        <v>0</v>
      </c>
      <c r="D23" s="424">
        <f>D24+D29+D30</f>
        <v>0</v>
      </c>
      <c r="E23" s="424">
        <f t="shared" ref="E23:G23" si="10">E24+E29+E30</f>
        <v>0</v>
      </c>
      <c r="F23" s="424">
        <f t="shared" si="10"/>
        <v>0</v>
      </c>
      <c r="G23" s="443">
        <f t="shared" si="10"/>
        <v>0</v>
      </c>
      <c r="H23" s="435">
        <f>SUM(I23:L23)</f>
        <v>0</v>
      </c>
      <c r="I23" s="424">
        <f>I24+I29+I30</f>
        <v>0</v>
      </c>
      <c r="J23" s="424">
        <f t="shared" ref="J23:L23" si="11">J24+J29+J30</f>
        <v>0</v>
      </c>
      <c r="K23" s="424">
        <f t="shared" si="11"/>
        <v>0</v>
      </c>
      <c r="L23" s="410">
        <f t="shared" si="11"/>
        <v>0</v>
      </c>
    </row>
    <row r="24" spans="1:12" ht="20" customHeight="1">
      <c r="A24" s="420" t="s">
        <v>370</v>
      </c>
      <c r="B24" s="421"/>
      <c r="C24" s="421"/>
      <c r="D24" s="421"/>
      <c r="E24" s="421"/>
      <c r="F24" s="421"/>
      <c r="G24" s="442"/>
      <c r="H24" s="434"/>
      <c r="I24" s="421"/>
      <c r="J24" s="421"/>
      <c r="K24" s="421"/>
      <c r="L24" s="422"/>
    </row>
    <row r="25" spans="1:12" ht="20" customHeight="1">
      <c r="A25" s="342" t="s">
        <v>300</v>
      </c>
      <c r="B25" s="348"/>
      <c r="C25" s="348"/>
      <c r="D25" s="348"/>
      <c r="E25" s="348"/>
      <c r="F25" s="348"/>
      <c r="G25" s="349"/>
      <c r="H25" s="433"/>
      <c r="I25" s="348"/>
      <c r="J25" s="348"/>
      <c r="K25" s="348"/>
      <c r="L25" s="350"/>
    </row>
    <row r="26" spans="1:12" ht="20" customHeight="1">
      <c r="A26" s="371" t="s">
        <v>363</v>
      </c>
      <c r="B26" s="348"/>
      <c r="C26" s="419">
        <f>SUM(D25:G25)</f>
        <v>0</v>
      </c>
      <c r="D26" s="348"/>
      <c r="E26" s="348"/>
      <c r="F26" s="348"/>
      <c r="G26" s="349"/>
      <c r="H26" s="436">
        <f>SUM(I25:L25)</f>
        <v>0</v>
      </c>
      <c r="I26" s="348"/>
      <c r="J26" s="348"/>
      <c r="K26" s="348"/>
      <c r="L26" s="350"/>
    </row>
    <row r="27" spans="1:12" ht="20" customHeight="1">
      <c r="A27" s="371" t="s">
        <v>364</v>
      </c>
      <c r="B27" s="348"/>
      <c r="C27" s="419">
        <f t="shared" ref="C27:C30" si="12">SUM(D26:G26)</f>
        <v>0</v>
      </c>
      <c r="D27" s="348"/>
      <c r="E27" s="348"/>
      <c r="F27" s="348"/>
      <c r="G27" s="349"/>
      <c r="H27" s="436">
        <f t="shared" ref="H27:H30" si="13">SUM(I26:L26)</f>
        <v>0</v>
      </c>
      <c r="I27" s="348"/>
      <c r="J27" s="348"/>
      <c r="K27" s="348"/>
      <c r="L27" s="350"/>
    </row>
    <row r="28" spans="1:12" ht="20" customHeight="1">
      <c r="A28" s="371" t="s">
        <v>365</v>
      </c>
      <c r="B28" s="348"/>
      <c r="C28" s="419">
        <f t="shared" si="12"/>
        <v>0</v>
      </c>
      <c r="D28" s="348"/>
      <c r="E28" s="348"/>
      <c r="F28" s="348"/>
      <c r="G28" s="349"/>
      <c r="H28" s="436">
        <f t="shared" si="13"/>
        <v>0</v>
      </c>
      <c r="I28" s="348"/>
      <c r="J28" s="348"/>
      <c r="K28" s="348"/>
      <c r="L28" s="350"/>
    </row>
    <row r="29" spans="1:12" ht="20" customHeight="1">
      <c r="A29" s="420" t="s">
        <v>371</v>
      </c>
      <c r="B29" s="421"/>
      <c r="C29" s="338">
        <f t="shared" si="12"/>
        <v>0</v>
      </c>
      <c r="D29" s="421"/>
      <c r="E29" s="421"/>
      <c r="F29" s="421"/>
      <c r="G29" s="442"/>
      <c r="H29" s="340">
        <f t="shared" si="13"/>
        <v>0</v>
      </c>
      <c r="I29" s="421"/>
      <c r="J29" s="421"/>
      <c r="K29" s="421"/>
      <c r="L29" s="422"/>
    </row>
    <row r="30" spans="1:12" ht="20" customHeight="1">
      <c r="A30" s="420" t="s">
        <v>372</v>
      </c>
      <c r="B30" s="421"/>
      <c r="C30" s="338">
        <f t="shared" si="12"/>
        <v>0</v>
      </c>
      <c r="D30" s="421"/>
      <c r="E30" s="421"/>
      <c r="F30" s="421"/>
      <c r="G30" s="442"/>
      <c r="H30" s="340">
        <f t="shared" si="13"/>
        <v>0</v>
      </c>
      <c r="I30" s="421"/>
      <c r="J30" s="421"/>
      <c r="K30" s="421"/>
      <c r="L30" s="422"/>
    </row>
    <row r="31" spans="1:12" ht="26">
      <c r="A31" s="425" t="s">
        <v>373</v>
      </c>
      <c r="B31" s="426"/>
      <c r="C31" s="426">
        <f>SUM(D31:G31)</f>
        <v>0</v>
      </c>
      <c r="D31" s="426">
        <f>D21+D29</f>
        <v>0</v>
      </c>
      <c r="E31" s="426">
        <f t="shared" ref="E31:G32" si="14">E21+E29</f>
        <v>0</v>
      </c>
      <c r="F31" s="426">
        <f t="shared" si="14"/>
        <v>0</v>
      </c>
      <c r="G31" s="444">
        <f t="shared" si="14"/>
        <v>0</v>
      </c>
      <c r="H31" s="437">
        <f>SUM(I31:L31)</f>
        <v>0</v>
      </c>
      <c r="I31" s="426">
        <f>I21+I29</f>
        <v>0</v>
      </c>
      <c r="J31" s="426">
        <f t="shared" ref="J31:L32" si="15">J21+J29</f>
        <v>0</v>
      </c>
      <c r="K31" s="426">
        <f t="shared" si="15"/>
        <v>0</v>
      </c>
      <c r="L31" s="427">
        <f t="shared" si="15"/>
        <v>0</v>
      </c>
    </row>
    <row r="32" spans="1:12" ht="40" thickBot="1">
      <c r="A32" s="428" t="s">
        <v>374</v>
      </c>
      <c r="B32" s="429"/>
      <c r="C32" s="429">
        <f>SUM(D32:G32)</f>
        <v>0</v>
      </c>
      <c r="D32" s="429">
        <f>D22+D30</f>
        <v>0</v>
      </c>
      <c r="E32" s="429">
        <f t="shared" si="14"/>
        <v>0</v>
      </c>
      <c r="F32" s="429">
        <f t="shared" si="14"/>
        <v>0</v>
      </c>
      <c r="G32" s="445">
        <f t="shared" si="14"/>
        <v>0</v>
      </c>
      <c r="H32" s="438">
        <f>SUM(I32:L32)</f>
        <v>0</v>
      </c>
      <c r="I32" s="429">
        <f>I22+I30</f>
        <v>0</v>
      </c>
      <c r="J32" s="429">
        <f t="shared" si="15"/>
        <v>0</v>
      </c>
      <c r="K32" s="429">
        <f t="shared" si="15"/>
        <v>0</v>
      </c>
      <c r="L32" s="430">
        <f t="shared" si="15"/>
        <v>0</v>
      </c>
    </row>
  </sheetData>
  <mergeCells count="9">
    <mergeCell ref="A2:L2"/>
    <mergeCell ref="A5:A7"/>
    <mergeCell ref="B5:B7"/>
    <mergeCell ref="C5:G5"/>
    <mergeCell ref="H5:L5"/>
    <mergeCell ref="C6:C7"/>
    <mergeCell ref="D6:G6"/>
    <mergeCell ref="H6:H7"/>
    <mergeCell ref="I6:L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zoomScale="125" zoomScaleNormal="125" zoomScalePageLayoutView="125" workbookViewId="0">
      <selection activeCell="B37" sqref="B37"/>
    </sheetView>
  </sheetViews>
  <sheetFormatPr baseColWidth="10" defaultColWidth="8.7109375" defaultRowHeight="13" x14ac:dyDescent="0"/>
  <cols>
    <col min="1" max="1" width="49.28515625" customWidth="1"/>
    <col min="2" max="2" width="84.85546875" customWidth="1"/>
  </cols>
  <sheetData>
    <row r="1" spans="1:4" ht="16">
      <c r="A1" s="53"/>
      <c r="B1" s="10" t="s">
        <v>26</v>
      </c>
      <c r="C1" s="11"/>
      <c r="D1" s="11"/>
    </row>
    <row r="2" spans="1:4" ht="30">
      <c r="A2" s="51"/>
      <c r="B2" s="47" t="s">
        <v>220</v>
      </c>
      <c r="C2" s="11"/>
      <c r="D2" s="11"/>
    </row>
    <row r="3" spans="1:4" ht="16">
      <c r="A3" s="52"/>
      <c r="B3" s="12" t="s">
        <v>221</v>
      </c>
      <c r="C3" s="11"/>
      <c r="D3" s="11"/>
    </row>
    <row r="4" spans="1:4" ht="16">
      <c r="A4" s="52"/>
      <c r="B4" s="12" t="s">
        <v>222</v>
      </c>
      <c r="C4" s="11"/>
      <c r="D4" s="11"/>
    </row>
    <row r="5" spans="1:4" ht="15">
      <c r="B5" s="13"/>
      <c r="C5" s="11"/>
      <c r="D5" s="11"/>
    </row>
    <row r="6" spans="1:4" ht="15">
      <c r="B6" s="13"/>
      <c r="C6" s="11"/>
      <c r="D6" s="11"/>
    </row>
    <row r="7" spans="1:4" ht="17">
      <c r="A7" s="446" t="s">
        <v>218</v>
      </c>
      <c r="B7" s="446"/>
      <c r="C7" s="48"/>
      <c r="D7" s="48"/>
    </row>
    <row r="8" spans="1:4" ht="17">
      <c r="B8" s="48"/>
      <c r="C8" s="48"/>
      <c r="D8" s="48"/>
    </row>
    <row r="9" spans="1:4">
      <c r="B9" s="14"/>
      <c r="C9" s="11"/>
      <c r="D9" s="11"/>
    </row>
    <row r="10" spans="1:4">
      <c r="B10" s="15"/>
      <c r="C10" s="11"/>
      <c r="D10" s="11"/>
    </row>
    <row r="11" spans="1:4">
      <c r="B11" s="15"/>
      <c r="C11" s="11"/>
      <c r="D11" s="11"/>
    </row>
    <row r="12" spans="1:4" ht="15">
      <c r="A12" s="448" t="s">
        <v>219</v>
      </c>
      <c r="B12" s="448"/>
      <c r="C12" s="11"/>
      <c r="D12" s="11"/>
    </row>
    <row r="13" spans="1:4" ht="15">
      <c r="A13" s="447" t="s">
        <v>3</v>
      </c>
      <c r="B13" s="447"/>
      <c r="C13" s="11"/>
      <c r="D13" s="11"/>
    </row>
    <row r="14" spans="1:4" ht="16">
      <c r="A14" s="50"/>
      <c r="B14" s="49"/>
      <c r="C14" s="11"/>
      <c r="D14" s="11"/>
    </row>
    <row r="15" spans="1:4" ht="15">
      <c r="A15" s="448" t="s">
        <v>223</v>
      </c>
      <c r="B15" s="447"/>
      <c r="C15" s="11"/>
      <c r="D15" s="11"/>
    </row>
    <row r="16" spans="1:4" ht="15">
      <c r="B16" s="13"/>
      <c r="C16" s="11"/>
      <c r="D16" s="11"/>
    </row>
    <row r="17" spans="2:4" ht="15">
      <c r="B17" s="13"/>
      <c r="C17" s="11"/>
      <c r="D17" s="11"/>
    </row>
    <row r="18" spans="2:4" ht="15">
      <c r="B18" s="13"/>
      <c r="C18" s="11"/>
      <c r="D18" s="11"/>
    </row>
    <row r="19" spans="2:4" ht="15">
      <c r="B19" s="16"/>
      <c r="C19" s="11"/>
      <c r="D19" s="11"/>
    </row>
    <row r="20" spans="2:4" ht="15">
      <c r="B20" s="16"/>
      <c r="C20" s="11"/>
      <c r="D20" s="11"/>
    </row>
    <row r="21" spans="2:4" ht="15">
      <c r="B21" s="17"/>
      <c r="C21" s="11"/>
      <c r="D21" s="11"/>
    </row>
    <row r="22" spans="2:4" ht="14.25" customHeight="1">
      <c r="B22" s="11"/>
      <c r="C22" s="11"/>
      <c r="D22" s="11"/>
    </row>
    <row r="23" spans="2:4">
      <c r="B23" s="11"/>
      <c r="C23" s="11"/>
      <c r="D23" s="11"/>
    </row>
    <row r="24" spans="2:4">
      <c r="B24" s="18"/>
      <c r="C24" s="11"/>
      <c r="D24" s="11"/>
    </row>
  </sheetData>
  <mergeCells count="4">
    <mergeCell ref="A7:B7"/>
    <mergeCell ref="A13:B13"/>
    <mergeCell ref="A15:B15"/>
    <mergeCell ref="A12:B12"/>
  </mergeCells>
  <phoneticPr fontId="4" type="noConversion"/>
  <pageMargins left="0.59055118110236227" right="0.59055118110236227" top="0.59055118110236227" bottom="0.59055118110236227" header="0.51181102362204722" footer="0.51181102362204722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150" zoomScaleNormal="150" zoomScalePageLayoutView="150" workbookViewId="0">
      <selection activeCell="E9" sqref="E9"/>
    </sheetView>
  </sheetViews>
  <sheetFormatPr baseColWidth="10" defaultColWidth="8.7109375" defaultRowHeight="13" x14ac:dyDescent="0"/>
  <cols>
    <col min="1" max="1" width="3.7109375" customWidth="1"/>
    <col min="2" max="2" width="50" customWidth="1"/>
    <col min="3" max="3" width="20" customWidth="1"/>
    <col min="4" max="4" width="24" customWidth="1"/>
    <col min="5" max="5" width="28.42578125" customWidth="1"/>
  </cols>
  <sheetData>
    <row r="1" spans="1:6" ht="17">
      <c r="A1" s="449" t="s">
        <v>216</v>
      </c>
      <c r="B1" s="450"/>
      <c r="C1" s="450"/>
      <c r="D1" s="450"/>
      <c r="E1" s="450"/>
      <c r="F1" s="450"/>
    </row>
    <row r="2" spans="1:6">
      <c r="A2" s="1"/>
      <c r="B2" s="1"/>
      <c r="C2" s="19"/>
      <c r="D2" s="19"/>
      <c r="E2" s="19"/>
    </row>
    <row r="3" spans="1:6" ht="17">
      <c r="A3" s="449" t="s">
        <v>217</v>
      </c>
      <c r="B3" s="450"/>
      <c r="C3" s="450"/>
      <c r="D3" s="450"/>
      <c r="E3" s="450"/>
    </row>
    <row r="4" spans="1:6" ht="15">
      <c r="A4" s="1"/>
      <c r="B4" s="108"/>
      <c r="C4" s="108"/>
      <c r="D4" s="108"/>
      <c r="E4" s="108"/>
    </row>
    <row r="5" spans="1:6" ht="15">
      <c r="A5" s="1"/>
      <c r="B5" s="108"/>
      <c r="C5" s="108"/>
      <c r="D5" s="108"/>
      <c r="E5" s="108"/>
    </row>
    <row r="6" spans="1:6">
      <c r="A6" s="1"/>
      <c r="B6" s="1"/>
      <c r="C6" s="19"/>
      <c r="D6" s="19"/>
      <c r="E6" s="1"/>
    </row>
    <row r="7" spans="1:6" ht="17">
      <c r="A7" s="1"/>
      <c r="B7" s="146" t="s">
        <v>4</v>
      </c>
      <c r="C7" s="1"/>
      <c r="D7" s="20"/>
      <c r="E7" s="1"/>
    </row>
    <row r="8" spans="1:6" ht="18" thickBot="1">
      <c r="A8" s="1"/>
      <c r="B8" s="146"/>
      <c r="C8" s="1"/>
      <c r="D8" s="20"/>
      <c r="E8" s="1"/>
    </row>
    <row r="9" spans="1:6" ht="24">
      <c r="A9" s="1"/>
      <c r="B9" s="21" t="s">
        <v>5</v>
      </c>
      <c r="C9" s="22" t="s">
        <v>6</v>
      </c>
      <c r="D9" s="23" t="s">
        <v>7</v>
      </c>
      <c r="E9" s="1"/>
    </row>
    <row r="10" spans="1:6">
      <c r="A10" s="1"/>
      <c r="B10" s="175" t="s">
        <v>8</v>
      </c>
      <c r="C10" s="176" t="s">
        <v>9</v>
      </c>
      <c r="D10" s="177"/>
      <c r="E10" s="1"/>
    </row>
    <row r="11" spans="1:6">
      <c r="A11" s="1"/>
      <c r="B11" s="175" t="s">
        <v>10</v>
      </c>
      <c r="C11" s="176" t="s">
        <v>11</v>
      </c>
      <c r="D11" s="177"/>
      <c r="E11" s="1"/>
    </row>
    <row r="12" spans="1:6">
      <c r="A12" s="1"/>
      <c r="B12" s="175" t="s">
        <v>12</v>
      </c>
      <c r="C12" s="176" t="s">
        <v>215</v>
      </c>
      <c r="D12" s="178"/>
      <c r="E12" s="1"/>
    </row>
    <row r="13" spans="1:6">
      <c r="A13" s="1"/>
      <c r="B13" s="175" t="s">
        <v>13</v>
      </c>
      <c r="C13" s="176" t="s">
        <v>215</v>
      </c>
      <c r="D13" s="179"/>
      <c r="E13" s="1"/>
    </row>
    <row r="14" spans="1:6" ht="14" thickBot="1">
      <c r="A14" s="1"/>
      <c r="B14" s="180" t="s">
        <v>14</v>
      </c>
      <c r="C14" s="181" t="s">
        <v>11</v>
      </c>
      <c r="D14" s="182"/>
      <c r="E14" s="1"/>
    </row>
    <row r="15" spans="1:6">
      <c r="A15" s="1"/>
      <c r="B15" s="183" t="s">
        <v>15</v>
      </c>
      <c r="C15" s="288"/>
      <c r="D15" s="289"/>
      <c r="E15" s="1"/>
    </row>
    <row r="16" spans="1:6">
      <c r="A16" s="1"/>
      <c r="B16" s="1"/>
      <c r="C16" s="25"/>
      <c r="D16" s="24"/>
      <c r="E16" s="1"/>
    </row>
    <row r="17" spans="1:5">
      <c r="A17" s="1"/>
      <c r="B17" s="1"/>
      <c r="C17" s="1"/>
      <c r="D17" s="1"/>
      <c r="E17" s="1"/>
    </row>
    <row r="18" spans="1:5" ht="17">
      <c r="A18" s="26"/>
      <c r="B18" s="147" t="s">
        <v>22</v>
      </c>
      <c r="C18" s="26"/>
      <c r="D18" s="26"/>
      <c r="E18" s="26"/>
    </row>
    <row r="19" spans="1:5" ht="18" thickBot="1">
      <c r="A19" s="26"/>
      <c r="B19" s="147"/>
      <c r="C19" s="26"/>
      <c r="D19" s="26"/>
      <c r="E19" s="26"/>
    </row>
    <row r="20" spans="1:5" ht="36">
      <c r="A20" s="27" t="s">
        <v>16</v>
      </c>
      <c r="B20" s="28" t="s">
        <v>17</v>
      </c>
      <c r="C20" s="29" t="s">
        <v>18</v>
      </c>
      <c r="D20" s="30" t="s">
        <v>19</v>
      </c>
      <c r="E20" s="31" t="s">
        <v>20</v>
      </c>
    </row>
    <row r="21" spans="1:5" s="42" customFormat="1" ht="12" thickBot="1">
      <c r="A21" s="37">
        <v>1</v>
      </c>
      <c r="B21" s="38">
        <v>2</v>
      </c>
      <c r="C21" s="39">
        <v>3</v>
      </c>
      <c r="D21" s="40">
        <v>4</v>
      </c>
      <c r="E21" s="41">
        <v>5</v>
      </c>
    </row>
    <row r="22" spans="1:5" ht="14" thickTop="1">
      <c r="A22" s="279">
        <v>1</v>
      </c>
      <c r="B22" s="165" t="s">
        <v>224</v>
      </c>
      <c r="C22" s="166"/>
      <c r="D22" s="167"/>
      <c r="E22" s="168"/>
    </row>
    <row r="23" spans="1:5">
      <c r="A23" s="281" t="s">
        <v>42</v>
      </c>
      <c r="B23" s="165" t="s">
        <v>225</v>
      </c>
      <c r="C23" s="166"/>
      <c r="D23" s="167"/>
      <c r="E23" s="168"/>
    </row>
    <row r="24" spans="1:5">
      <c r="A24" s="281" t="s">
        <v>43</v>
      </c>
      <c r="B24" s="165" t="s">
        <v>226</v>
      </c>
      <c r="C24" s="166"/>
      <c r="D24" s="167"/>
      <c r="E24" s="168"/>
    </row>
    <row r="25" spans="1:5">
      <c r="A25" s="281" t="s">
        <v>44</v>
      </c>
      <c r="B25" s="165" t="s">
        <v>236</v>
      </c>
      <c r="C25" s="166"/>
      <c r="D25" s="167"/>
      <c r="E25" s="168"/>
    </row>
    <row r="26" spans="1:5">
      <c r="A26" s="169">
        <v>2</v>
      </c>
      <c r="B26" s="170" t="s">
        <v>23</v>
      </c>
      <c r="C26" s="166"/>
      <c r="D26" s="171"/>
      <c r="E26" s="172"/>
    </row>
    <row r="27" spans="1:5">
      <c r="A27" s="169">
        <v>3</v>
      </c>
      <c r="B27" s="170" t="s">
        <v>21</v>
      </c>
      <c r="C27" s="166"/>
      <c r="D27" s="173"/>
      <c r="E27" s="174"/>
    </row>
    <row r="28" spans="1:5">
      <c r="A28" s="169">
        <v>4</v>
      </c>
      <c r="B28" s="274" t="s">
        <v>227</v>
      </c>
      <c r="C28" s="275"/>
      <c r="D28" s="276"/>
      <c r="E28" s="277"/>
    </row>
    <row r="29" spans="1:5">
      <c r="A29" s="169">
        <v>5</v>
      </c>
      <c r="B29" s="274" t="s">
        <v>228</v>
      </c>
      <c r="C29" s="275"/>
      <c r="D29" s="276"/>
      <c r="E29" s="277"/>
    </row>
    <row r="30" spans="1:5">
      <c r="A30" s="169">
        <v>6</v>
      </c>
      <c r="B30" s="274" t="s">
        <v>229</v>
      </c>
      <c r="C30" s="275"/>
      <c r="D30" s="276"/>
      <c r="E30" s="277"/>
    </row>
    <row r="31" spans="1:5" ht="26">
      <c r="A31" s="169">
        <v>7</v>
      </c>
      <c r="B31" s="278" t="s">
        <v>232</v>
      </c>
      <c r="C31" s="275"/>
      <c r="D31" s="276"/>
      <c r="E31" s="277"/>
    </row>
    <row r="32" spans="1:5" ht="26">
      <c r="A32" s="169">
        <v>8</v>
      </c>
      <c r="B32" s="278" t="s">
        <v>231</v>
      </c>
      <c r="C32" s="275"/>
      <c r="D32" s="276"/>
      <c r="E32" s="277"/>
    </row>
    <row r="33" spans="1:5">
      <c r="A33" s="281">
        <v>9</v>
      </c>
      <c r="B33" s="170" t="s">
        <v>230</v>
      </c>
      <c r="C33" s="166"/>
      <c r="D33" s="173"/>
      <c r="E33" s="174"/>
    </row>
    <row r="34" spans="1:5">
      <c r="A34" s="281">
        <v>10</v>
      </c>
      <c r="B34" s="170" t="s">
        <v>233</v>
      </c>
      <c r="C34" s="166"/>
      <c r="D34" s="173"/>
      <c r="E34" s="174"/>
    </row>
    <row r="35" spans="1:5">
      <c r="A35" s="285">
        <v>11</v>
      </c>
      <c r="B35" s="170" t="s">
        <v>234</v>
      </c>
      <c r="C35" s="280"/>
      <c r="D35" s="280"/>
      <c r="E35" s="282"/>
    </row>
    <row r="36" spans="1:5" ht="14" thickBot="1">
      <c r="A36" s="286">
        <v>12</v>
      </c>
      <c r="B36" s="287" t="s">
        <v>235</v>
      </c>
      <c r="C36" s="283"/>
      <c r="D36" s="283"/>
      <c r="E36" s="284"/>
    </row>
    <row r="37" spans="1:5">
      <c r="A37" s="32"/>
      <c r="B37" s="33"/>
      <c r="C37" s="34"/>
      <c r="D37" s="34"/>
      <c r="E37" s="34"/>
    </row>
    <row r="38" spans="1:5" ht="32" customHeight="1">
      <c r="A38" s="32"/>
      <c r="B38" s="451" t="s">
        <v>237</v>
      </c>
      <c r="C38" s="451"/>
      <c r="D38" s="451"/>
      <c r="E38" s="34"/>
    </row>
    <row r="39" spans="1:5">
      <c r="A39" s="32"/>
      <c r="B39" s="35"/>
      <c r="D39" s="36"/>
      <c r="E39" s="34"/>
    </row>
    <row r="40" spans="1:5">
      <c r="A40" s="32"/>
      <c r="B40" s="35"/>
      <c r="D40" s="36"/>
      <c r="E40" s="34"/>
    </row>
    <row r="41" spans="1:5">
      <c r="A41" s="32"/>
      <c r="B41" s="35"/>
      <c r="C41" s="34"/>
      <c r="D41" s="34"/>
      <c r="E41" s="34"/>
    </row>
    <row r="51" spans="5:5">
      <c r="E51" s="43"/>
    </row>
  </sheetData>
  <mergeCells count="3">
    <mergeCell ref="A1:F1"/>
    <mergeCell ref="A3:E3"/>
    <mergeCell ref="B38:D38"/>
  </mergeCells>
  <phoneticPr fontId="4" type="noConversion"/>
  <pageMargins left="0.59055118110236227" right="0.39370078740157483" top="0.59055118110236227" bottom="0.59055118110236227" header="0.51181102362204722" footer="0.51181102362204722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3"/>
  <sheetViews>
    <sheetView zoomScale="125" zoomScaleNormal="125" zoomScalePageLayoutView="125" workbookViewId="0">
      <selection activeCell="B31" sqref="B31:I31"/>
    </sheetView>
  </sheetViews>
  <sheetFormatPr baseColWidth="10" defaultColWidth="8.7109375" defaultRowHeight="14" x14ac:dyDescent="0"/>
  <cols>
    <col min="1" max="1" width="5.85546875" style="290" customWidth="1"/>
    <col min="2" max="2" width="36.42578125" style="290" customWidth="1"/>
    <col min="3" max="3" width="11" style="290" customWidth="1"/>
    <col min="4" max="14" width="11.5703125" style="290" bestFit="1" customWidth="1"/>
    <col min="15" max="15" width="12.5703125" style="290" customWidth="1"/>
    <col min="16" max="16" width="12.7109375" style="290" bestFit="1" customWidth="1"/>
    <col min="17" max="16384" width="8.7109375" style="290"/>
  </cols>
  <sheetData>
    <row r="1" spans="1:16" ht="18">
      <c r="A1" s="304"/>
      <c r="B1" s="455" t="s">
        <v>248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</row>
    <row r="2" spans="1:16" ht="18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455"/>
      <c r="N2" s="455"/>
      <c r="O2" s="305"/>
      <c r="P2" s="306"/>
    </row>
    <row r="3" spans="1:16" ht="15" thickBo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</row>
    <row r="4" spans="1:16">
      <c r="A4" s="462" t="s">
        <v>30</v>
      </c>
      <c r="B4" s="458" t="s">
        <v>24</v>
      </c>
      <c r="C4" s="464" t="s">
        <v>32</v>
      </c>
      <c r="D4" s="466" t="s">
        <v>238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8"/>
      <c r="P4" s="456" t="s">
        <v>28</v>
      </c>
    </row>
    <row r="5" spans="1:16" ht="15" thickBot="1">
      <c r="A5" s="463"/>
      <c r="B5" s="459"/>
      <c r="C5" s="465"/>
      <c r="D5" s="291" t="s">
        <v>51</v>
      </c>
      <c r="E5" s="291" t="s">
        <v>52</v>
      </c>
      <c r="F5" s="291" t="s">
        <v>53</v>
      </c>
      <c r="G5" s="291" t="s">
        <v>54</v>
      </c>
      <c r="H5" s="291" t="s">
        <v>55</v>
      </c>
      <c r="I5" s="291" t="s">
        <v>56</v>
      </c>
      <c r="J5" s="291" t="s">
        <v>57</v>
      </c>
      <c r="K5" s="291" t="s">
        <v>58</v>
      </c>
      <c r="L5" s="291" t="s">
        <v>249</v>
      </c>
      <c r="M5" s="291" t="s">
        <v>60</v>
      </c>
      <c r="N5" s="291" t="s">
        <v>61</v>
      </c>
      <c r="O5" s="291" t="s">
        <v>62</v>
      </c>
      <c r="P5" s="457"/>
    </row>
    <row r="6" spans="1:16" ht="15" thickTop="1">
      <c r="A6" s="292">
        <v>1</v>
      </c>
      <c r="B6" s="293" t="s">
        <v>240</v>
      </c>
      <c r="C6" s="176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5"/>
    </row>
    <row r="7" spans="1:16">
      <c r="A7" s="296">
        <v>2</v>
      </c>
      <c r="B7" s="293" t="s">
        <v>241</v>
      </c>
      <c r="C7" s="176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8"/>
    </row>
    <row r="8" spans="1:16">
      <c r="A8" s="296">
        <v>3</v>
      </c>
      <c r="B8" s="293" t="s">
        <v>242</v>
      </c>
      <c r="C8" s="176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8"/>
    </row>
    <row r="9" spans="1:16">
      <c r="A9" s="296">
        <v>4</v>
      </c>
      <c r="B9" s="293" t="s">
        <v>243</v>
      </c>
      <c r="C9" s="176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8"/>
    </row>
    <row r="10" spans="1:16">
      <c r="A10" s="292">
        <v>5</v>
      </c>
      <c r="B10" s="293" t="s">
        <v>244</v>
      </c>
      <c r="C10" s="176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8"/>
    </row>
    <row r="11" spans="1:16">
      <c r="A11" s="296">
        <v>6</v>
      </c>
      <c r="B11" s="293" t="s">
        <v>245</v>
      </c>
      <c r="C11" s="176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8"/>
    </row>
    <row r="12" spans="1:16">
      <c r="A12" s="296"/>
      <c r="B12" s="293" t="s">
        <v>239</v>
      </c>
      <c r="C12" s="176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8"/>
    </row>
    <row r="13" spans="1:16">
      <c r="A13" s="460" t="s">
        <v>27</v>
      </c>
      <c r="B13" s="461"/>
      <c r="C13" s="260"/>
      <c r="D13" s="261">
        <f>SUM(D6:D9)+D11</f>
        <v>0</v>
      </c>
      <c r="E13" s="261">
        <f t="shared" ref="E13:P13" si="0">SUM(E6:E9)+E11</f>
        <v>0</v>
      </c>
      <c r="F13" s="261">
        <f t="shared" si="0"/>
        <v>0</v>
      </c>
      <c r="G13" s="261">
        <f t="shared" si="0"/>
        <v>0</v>
      </c>
      <c r="H13" s="261">
        <f t="shared" si="0"/>
        <v>0</v>
      </c>
      <c r="I13" s="261">
        <f t="shared" si="0"/>
        <v>0</v>
      </c>
      <c r="J13" s="261">
        <f t="shared" si="0"/>
        <v>0</v>
      </c>
      <c r="K13" s="261">
        <f t="shared" si="0"/>
        <v>0</v>
      </c>
      <c r="L13" s="261">
        <f t="shared" si="0"/>
        <v>0</v>
      </c>
      <c r="M13" s="261">
        <f t="shared" si="0"/>
        <v>0</v>
      </c>
      <c r="N13" s="261">
        <f t="shared" si="0"/>
        <v>0</v>
      </c>
      <c r="O13" s="261">
        <f t="shared" si="0"/>
        <v>0</v>
      </c>
      <c r="P13" s="262">
        <f t="shared" si="0"/>
        <v>0</v>
      </c>
    </row>
    <row r="14" spans="1:16" ht="31" customHeight="1" thickBot="1">
      <c r="A14" s="452" t="s">
        <v>247</v>
      </c>
      <c r="B14" s="453"/>
      <c r="C14" s="299"/>
      <c r="D14" s="263">
        <f>D10</f>
        <v>0</v>
      </c>
      <c r="E14" s="263">
        <f t="shared" ref="E14:P14" si="1">E10</f>
        <v>0</v>
      </c>
      <c r="F14" s="263">
        <f t="shared" si="1"/>
        <v>0</v>
      </c>
      <c r="G14" s="263">
        <f t="shared" si="1"/>
        <v>0</v>
      </c>
      <c r="H14" s="263">
        <f t="shared" si="1"/>
        <v>0</v>
      </c>
      <c r="I14" s="263">
        <f t="shared" si="1"/>
        <v>0</v>
      </c>
      <c r="J14" s="263">
        <f t="shared" si="1"/>
        <v>0</v>
      </c>
      <c r="K14" s="263">
        <f t="shared" si="1"/>
        <v>0</v>
      </c>
      <c r="L14" s="263">
        <f t="shared" si="1"/>
        <v>0</v>
      </c>
      <c r="M14" s="263">
        <f t="shared" si="1"/>
        <v>0</v>
      </c>
      <c r="N14" s="263">
        <f t="shared" si="1"/>
        <v>0</v>
      </c>
      <c r="O14" s="263">
        <f t="shared" si="1"/>
        <v>0</v>
      </c>
      <c r="P14" s="264">
        <f t="shared" si="1"/>
        <v>0</v>
      </c>
    </row>
    <row r="15" spans="1:16">
      <c r="B15" s="300"/>
      <c r="C15" s="300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0"/>
    </row>
    <row r="16" spans="1:16">
      <c r="B16" s="300"/>
      <c r="C16" s="300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0"/>
    </row>
    <row r="17" spans="1:16">
      <c r="B17" s="300"/>
      <c r="C17" s="300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0"/>
    </row>
    <row r="18" spans="1:16" ht="15" thickBot="1">
      <c r="B18" s="300"/>
      <c r="C18" s="300"/>
      <c r="D18" s="301"/>
      <c r="E18" s="301"/>
      <c r="F18" s="301"/>
      <c r="G18" s="301"/>
      <c r="H18" s="301"/>
      <c r="I18" s="301"/>
      <c r="J18" s="301"/>
      <c r="K18" s="300"/>
      <c r="L18" s="300"/>
      <c r="M18" s="300"/>
      <c r="N18" s="300"/>
      <c r="O18" s="300"/>
    </row>
    <row r="19" spans="1:16">
      <c r="A19" s="462" t="s">
        <v>30</v>
      </c>
      <c r="B19" s="458" t="s">
        <v>24</v>
      </c>
      <c r="C19" s="464" t="s">
        <v>32</v>
      </c>
      <c r="D19" s="466" t="s">
        <v>246</v>
      </c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8"/>
      <c r="P19" s="456" t="s">
        <v>28</v>
      </c>
    </row>
    <row r="20" spans="1:16" ht="15" thickBot="1">
      <c r="A20" s="463"/>
      <c r="B20" s="459"/>
      <c r="C20" s="465"/>
      <c r="D20" s="291" t="str">
        <f>D5</f>
        <v>январь</v>
      </c>
      <c r="E20" s="291" t="str">
        <f t="shared" ref="E20:O20" si="2">E5</f>
        <v>февраль</v>
      </c>
      <c r="F20" s="291" t="str">
        <f t="shared" si="2"/>
        <v>март</v>
      </c>
      <c r="G20" s="291" t="str">
        <f t="shared" si="2"/>
        <v>апрель</v>
      </c>
      <c r="H20" s="291" t="str">
        <f t="shared" si="2"/>
        <v>май</v>
      </c>
      <c r="I20" s="291" t="str">
        <f t="shared" si="2"/>
        <v>июнь</v>
      </c>
      <c r="J20" s="291" t="str">
        <f t="shared" si="2"/>
        <v>июль</v>
      </c>
      <c r="K20" s="291" t="str">
        <f t="shared" si="2"/>
        <v>август</v>
      </c>
      <c r="L20" s="291" t="str">
        <f t="shared" si="2"/>
        <v>сеньбрь</v>
      </c>
      <c r="M20" s="291" t="str">
        <f t="shared" si="2"/>
        <v>октябрь</v>
      </c>
      <c r="N20" s="291" t="str">
        <f t="shared" si="2"/>
        <v>ноябрь</v>
      </c>
      <c r="O20" s="291" t="str">
        <f t="shared" si="2"/>
        <v>декабрь</v>
      </c>
      <c r="P20" s="457"/>
    </row>
    <row r="21" spans="1:16" ht="15" thickTop="1">
      <c r="A21" s="292">
        <v>1</v>
      </c>
      <c r="B21" s="293" t="str">
        <f>B6</f>
        <v>Продукт 1</v>
      </c>
      <c r="C21" s="176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5">
        <f t="shared" ref="P21:P26" si="3">SUM(D21:O21)</f>
        <v>0</v>
      </c>
    </row>
    <row r="22" spans="1:16">
      <c r="A22" s="296">
        <v>2</v>
      </c>
      <c r="B22" s="293" t="str">
        <f t="shared" ref="B22:B27" si="4">B7</f>
        <v>Продукт 2</v>
      </c>
      <c r="C22" s="176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302">
        <f t="shared" si="3"/>
        <v>0</v>
      </c>
    </row>
    <row r="23" spans="1:16">
      <c r="A23" s="296">
        <v>3</v>
      </c>
      <c r="B23" s="293" t="str">
        <f t="shared" si="4"/>
        <v>Продукт 3</v>
      </c>
      <c r="C23" s="176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302">
        <f t="shared" si="3"/>
        <v>0</v>
      </c>
    </row>
    <row r="24" spans="1:16">
      <c r="A24" s="296">
        <v>4</v>
      </c>
      <c r="B24" s="293" t="str">
        <f t="shared" si="4"/>
        <v>Продукт 4</v>
      </c>
      <c r="C24" s="176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302">
        <f t="shared" si="3"/>
        <v>0</v>
      </c>
    </row>
    <row r="25" spans="1:16">
      <c r="A25" s="292">
        <v>5</v>
      </c>
      <c r="B25" s="293" t="str">
        <f t="shared" si="4"/>
        <v>Продукт 5</v>
      </c>
      <c r="C25" s="176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302">
        <f t="shared" si="3"/>
        <v>0</v>
      </c>
    </row>
    <row r="26" spans="1:16">
      <c r="A26" s="296">
        <v>6</v>
      </c>
      <c r="B26" s="293" t="str">
        <f t="shared" si="4"/>
        <v>Продукт 6</v>
      </c>
      <c r="C26" s="176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302">
        <f t="shared" si="3"/>
        <v>0</v>
      </c>
    </row>
    <row r="27" spans="1:16">
      <c r="A27" s="296"/>
      <c r="B27" s="293" t="str">
        <f t="shared" si="4"/>
        <v>…………………………….</v>
      </c>
      <c r="C27" s="176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302"/>
    </row>
    <row r="28" spans="1:16">
      <c r="A28" s="460" t="s">
        <v>180</v>
      </c>
      <c r="B28" s="461"/>
      <c r="C28" s="260"/>
      <c r="D28" s="261">
        <f>SUM(D21:D24)+D26</f>
        <v>0</v>
      </c>
      <c r="E28" s="261">
        <f t="shared" ref="E28:P28" si="5">SUM(E21:E24)+E26</f>
        <v>0</v>
      </c>
      <c r="F28" s="261">
        <f t="shared" si="5"/>
        <v>0</v>
      </c>
      <c r="G28" s="261">
        <f t="shared" si="5"/>
        <v>0</v>
      </c>
      <c r="H28" s="261">
        <f t="shared" si="5"/>
        <v>0</v>
      </c>
      <c r="I28" s="261">
        <f t="shared" si="5"/>
        <v>0</v>
      </c>
      <c r="J28" s="261">
        <f t="shared" si="5"/>
        <v>0</v>
      </c>
      <c r="K28" s="261">
        <f t="shared" si="5"/>
        <v>0</v>
      </c>
      <c r="L28" s="261">
        <f t="shared" si="5"/>
        <v>0</v>
      </c>
      <c r="M28" s="261">
        <f t="shared" si="5"/>
        <v>0</v>
      </c>
      <c r="N28" s="261">
        <f t="shared" si="5"/>
        <v>0</v>
      </c>
      <c r="O28" s="261">
        <f t="shared" si="5"/>
        <v>0</v>
      </c>
      <c r="P28" s="261">
        <f t="shared" si="5"/>
        <v>0</v>
      </c>
    </row>
    <row r="29" spans="1:16" ht="31" customHeight="1" thickBot="1">
      <c r="A29" s="452" t="str">
        <f>A14</f>
        <v>ИТОГО с нарастающим итогом (если это требуется)</v>
      </c>
      <c r="B29" s="453"/>
      <c r="C29" s="303"/>
      <c r="D29" s="259">
        <f>D25</f>
        <v>0</v>
      </c>
      <c r="E29" s="259">
        <f t="shared" ref="E29:P29" si="6">E25</f>
        <v>0</v>
      </c>
      <c r="F29" s="259">
        <f t="shared" si="6"/>
        <v>0</v>
      </c>
      <c r="G29" s="259">
        <f t="shared" si="6"/>
        <v>0</v>
      </c>
      <c r="H29" s="259">
        <f t="shared" si="6"/>
        <v>0</v>
      </c>
      <c r="I29" s="259">
        <f t="shared" si="6"/>
        <v>0</v>
      </c>
      <c r="J29" s="259">
        <f t="shared" si="6"/>
        <v>0</v>
      </c>
      <c r="K29" s="259">
        <f t="shared" si="6"/>
        <v>0</v>
      </c>
      <c r="L29" s="259">
        <f t="shared" si="6"/>
        <v>0</v>
      </c>
      <c r="M29" s="259">
        <f t="shared" si="6"/>
        <v>0</v>
      </c>
      <c r="N29" s="259">
        <f t="shared" si="6"/>
        <v>0</v>
      </c>
      <c r="O29" s="259">
        <f t="shared" si="6"/>
        <v>0</v>
      </c>
      <c r="P29" s="265">
        <f t="shared" si="6"/>
        <v>0</v>
      </c>
    </row>
    <row r="30" spans="1:16"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</row>
    <row r="31" spans="1:16" ht="23" customHeight="1">
      <c r="B31" s="454" t="s">
        <v>250</v>
      </c>
      <c r="C31" s="454"/>
      <c r="D31" s="454"/>
      <c r="E31" s="454"/>
      <c r="F31" s="454"/>
      <c r="G31" s="454"/>
      <c r="H31" s="454"/>
      <c r="I31" s="454"/>
      <c r="J31" s="183"/>
      <c r="K31" s="183"/>
      <c r="L31" s="183"/>
      <c r="M31" s="183"/>
      <c r="N31" s="183"/>
      <c r="O31" s="183"/>
    </row>
    <row r="32" spans="1:16"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</row>
    <row r="33" spans="2:15"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</row>
  </sheetData>
  <mergeCells count="17">
    <mergeCell ref="A28:B28"/>
    <mergeCell ref="A14:B14"/>
    <mergeCell ref="A29:B29"/>
    <mergeCell ref="B31:I31"/>
    <mergeCell ref="B1:P1"/>
    <mergeCell ref="P4:P5"/>
    <mergeCell ref="P19:P20"/>
    <mergeCell ref="B4:B5"/>
    <mergeCell ref="B19:B20"/>
    <mergeCell ref="A13:B13"/>
    <mergeCell ref="A19:A20"/>
    <mergeCell ref="M2:N2"/>
    <mergeCell ref="A4:A5"/>
    <mergeCell ref="C4:C5"/>
    <mergeCell ref="D4:O4"/>
    <mergeCell ref="D19:O19"/>
    <mergeCell ref="C19:C20"/>
  </mergeCells>
  <phoneticPr fontId="4" type="noConversion"/>
  <pageMargins left="0.59055118110236227" right="0.39370078740157483" top="0.59055118110236227" bottom="0.59055118110236227" header="0.51181102362204722" footer="0.51181102362204722"/>
  <pageSetup paperSize="9" scale="67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125" zoomScaleNormal="125" zoomScalePageLayoutView="125" workbookViewId="0">
      <selection activeCell="F39" sqref="F39"/>
    </sheetView>
  </sheetViews>
  <sheetFormatPr baseColWidth="10" defaultColWidth="8.7109375" defaultRowHeight="13" x14ac:dyDescent="0"/>
  <cols>
    <col min="1" max="1" width="3.5703125" bestFit="1" customWidth="1"/>
    <col min="2" max="2" width="35.7109375" customWidth="1"/>
    <col min="3" max="3" width="12.7109375" customWidth="1"/>
    <col min="4" max="16" width="14.140625" customWidth="1"/>
  </cols>
  <sheetData>
    <row r="1" spans="1:16" ht="26" customHeight="1">
      <c r="B1" s="475" t="s">
        <v>33</v>
      </c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</row>
    <row r="2" spans="1:16" ht="16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4" spans="1:16">
      <c r="A4" s="44"/>
      <c r="B4" s="55"/>
      <c r="C4" s="55"/>
      <c r="D4" s="57"/>
      <c r="E4" s="57"/>
      <c r="F4" s="57"/>
      <c r="G4" s="57"/>
      <c r="H4" s="57"/>
      <c r="I4" s="57"/>
      <c r="J4" s="57"/>
      <c r="K4" s="78"/>
      <c r="L4" s="58"/>
      <c r="M4" s="56"/>
      <c r="N4" s="56"/>
      <c r="O4" s="56"/>
    </row>
    <row r="5" spans="1:16" ht="14" thickBo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6" ht="17.25" customHeight="1">
      <c r="A6" s="471" t="s">
        <v>30</v>
      </c>
      <c r="B6" s="478" t="s">
        <v>24</v>
      </c>
      <c r="C6" s="473" t="s">
        <v>251</v>
      </c>
      <c r="D6" s="480" t="str">
        <f>'Объёмы продаж 3'!D4:O4</f>
        <v>20…... год</v>
      </c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2"/>
      <c r="P6" s="476" t="s">
        <v>28</v>
      </c>
    </row>
    <row r="7" spans="1:16" ht="39" customHeight="1" thickBot="1">
      <c r="A7" s="472"/>
      <c r="B7" s="479"/>
      <c r="C7" s="474"/>
      <c r="D7" s="59" t="str">
        <f>'Объёмы продаж 3'!D5</f>
        <v>январь</v>
      </c>
      <c r="E7" s="59" t="str">
        <f>'Объёмы продаж 3'!E5</f>
        <v>февраль</v>
      </c>
      <c r="F7" s="59" t="str">
        <f>'Объёмы продаж 3'!F5</f>
        <v>март</v>
      </c>
      <c r="G7" s="59" t="str">
        <f>'Объёмы продаж 3'!G5</f>
        <v>апрель</v>
      </c>
      <c r="H7" s="59" t="str">
        <f>'Объёмы продаж 3'!H5</f>
        <v>май</v>
      </c>
      <c r="I7" s="59" t="str">
        <f>'Объёмы продаж 3'!I5</f>
        <v>июнь</v>
      </c>
      <c r="J7" s="59" t="str">
        <f>'Объёмы продаж 3'!J5</f>
        <v>июль</v>
      </c>
      <c r="K7" s="59" t="str">
        <f>'Объёмы продаж 3'!K5</f>
        <v>август</v>
      </c>
      <c r="L7" s="59" t="str">
        <f>'Объёмы продаж 3'!L5</f>
        <v>сеньбрь</v>
      </c>
      <c r="M7" s="59" t="str">
        <f>'Объёмы продаж 3'!M5</f>
        <v>октябрь</v>
      </c>
      <c r="N7" s="59" t="str">
        <f>'Объёмы продаж 3'!N5</f>
        <v>ноябрь</v>
      </c>
      <c r="O7" s="59" t="str">
        <f>'Объёмы продаж 3'!O5</f>
        <v>декабрь</v>
      </c>
      <c r="P7" s="477"/>
    </row>
    <row r="8" spans="1:16" ht="17" customHeight="1" thickTop="1">
      <c r="A8" s="308">
        <f>'Объёмы продаж 3'!A6</f>
        <v>1</v>
      </c>
      <c r="B8" s="309" t="str">
        <f>'Объёмы продаж 3'!B6</f>
        <v>Продукт 1</v>
      </c>
      <c r="C8" s="75"/>
      <c r="D8" s="210">
        <f>$C8*'Объёмы продаж 3'!D6</f>
        <v>0</v>
      </c>
      <c r="E8" s="210">
        <f>$C8*'Объёмы продаж 3'!E6</f>
        <v>0</v>
      </c>
      <c r="F8" s="210">
        <f>$C8*'Объёмы продаж 3'!F6</f>
        <v>0</v>
      </c>
      <c r="G8" s="210">
        <f>$C8*'Объёмы продаж 3'!G6</f>
        <v>0</v>
      </c>
      <c r="H8" s="210">
        <f>$C8*'Объёмы продаж 3'!H6</f>
        <v>0</v>
      </c>
      <c r="I8" s="210">
        <f>$C8*'Объёмы продаж 3'!I6</f>
        <v>0</v>
      </c>
      <c r="J8" s="210">
        <f>$C8*'Объёмы продаж 3'!J6</f>
        <v>0</v>
      </c>
      <c r="K8" s="210">
        <f>$C8*'Объёмы продаж 3'!K6</f>
        <v>0</v>
      </c>
      <c r="L8" s="210">
        <f>$C8*'Объёмы продаж 3'!L6</f>
        <v>0</v>
      </c>
      <c r="M8" s="210">
        <f>$C8*'Объёмы продаж 3'!M6</f>
        <v>0</v>
      </c>
      <c r="N8" s="210">
        <f>$C8*'Объёмы продаж 3'!N6</f>
        <v>0</v>
      </c>
      <c r="O8" s="210">
        <f>$C8*'Объёмы продаж 3'!O6</f>
        <v>0</v>
      </c>
      <c r="P8" s="60">
        <f t="shared" ref="P8:P13" si="0">SUM(D8:O8)</f>
        <v>0</v>
      </c>
    </row>
    <row r="9" spans="1:16" ht="17" customHeight="1">
      <c r="A9" s="308">
        <f>'Объёмы продаж 3'!A7</f>
        <v>2</v>
      </c>
      <c r="B9" s="309" t="str">
        <f>'Объёмы продаж 3'!B7</f>
        <v>Продукт 2</v>
      </c>
      <c r="C9" s="75"/>
      <c r="D9" s="210">
        <f>$C9*'Объёмы продаж 3'!D7</f>
        <v>0</v>
      </c>
      <c r="E9" s="210">
        <f>$C9*'Объёмы продаж 3'!E7</f>
        <v>0</v>
      </c>
      <c r="F9" s="210">
        <f>$C9*'Объёмы продаж 3'!F7</f>
        <v>0</v>
      </c>
      <c r="G9" s="210">
        <f>$C9*'Объёмы продаж 3'!G7</f>
        <v>0</v>
      </c>
      <c r="H9" s="210">
        <f>$C9*'Объёмы продаж 3'!H7</f>
        <v>0</v>
      </c>
      <c r="I9" s="210">
        <f>$C9*'Объёмы продаж 3'!I7</f>
        <v>0</v>
      </c>
      <c r="J9" s="210">
        <f>$C9*'Объёмы продаж 3'!J7</f>
        <v>0</v>
      </c>
      <c r="K9" s="210">
        <f>$C9*'Объёмы продаж 3'!K7</f>
        <v>0</v>
      </c>
      <c r="L9" s="210">
        <f>$C9*'Объёмы продаж 3'!L7</f>
        <v>0</v>
      </c>
      <c r="M9" s="210">
        <f>$C9*'Объёмы продаж 3'!M7</f>
        <v>0</v>
      </c>
      <c r="N9" s="210">
        <f>$C9*'Объёмы продаж 3'!N7</f>
        <v>0</v>
      </c>
      <c r="O9" s="210">
        <f>$C9*'Объёмы продаж 3'!O7</f>
        <v>0</v>
      </c>
      <c r="P9" s="60">
        <f t="shared" si="0"/>
        <v>0</v>
      </c>
    </row>
    <row r="10" spans="1:16" ht="17" customHeight="1">
      <c r="A10" s="308">
        <f>'Объёмы продаж 3'!A8</f>
        <v>3</v>
      </c>
      <c r="B10" s="309" t="str">
        <f>'Объёмы продаж 3'!B8</f>
        <v>Продукт 3</v>
      </c>
      <c r="C10" s="75"/>
      <c r="D10" s="210">
        <f>$C10*'Объёмы продаж 3'!D8</f>
        <v>0</v>
      </c>
      <c r="E10" s="210">
        <f>$C10*'Объёмы продаж 3'!E8</f>
        <v>0</v>
      </c>
      <c r="F10" s="210">
        <f>$C10*'Объёмы продаж 3'!F8</f>
        <v>0</v>
      </c>
      <c r="G10" s="210">
        <f>$C10*'Объёмы продаж 3'!G8</f>
        <v>0</v>
      </c>
      <c r="H10" s="210">
        <f>$C10*'Объёмы продаж 3'!H8</f>
        <v>0</v>
      </c>
      <c r="I10" s="210">
        <f>$C10*'Объёмы продаж 3'!I8</f>
        <v>0</v>
      </c>
      <c r="J10" s="210">
        <f>$C10*'Объёмы продаж 3'!J8</f>
        <v>0</v>
      </c>
      <c r="K10" s="210">
        <f>$C10*'Объёмы продаж 3'!K8</f>
        <v>0</v>
      </c>
      <c r="L10" s="210">
        <f>$C10*'Объёмы продаж 3'!L8</f>
        <v>0</v>
      </c>
      <c r="M10" s="210">
        <f>$C10*'Объёмы продаж 3'!M8</f>
        <v>0</v>
      </c>
      <c r="N10" s="210">
        <f>$C10*'Объёмы продаж 3'!N8</f>
        <v>0</v>
      </c>
      <c r="O10" s="210">
        <f>$C10*'Объёмы продаж 3'!O8</f>
        <v>0</v>
      </c>
      <c r="P10" s="60">
        <f t="shared" si="0"/>
        <v>0</v>
      </c>
    </row>
    <row r="11" spans="1:16" ht="17" customHeight="1">
      <c r="A11" s="308">
        <f>'Объёмы продаж 3'!A9</f>
        <v>4</v>
      </c>
      <c r="B11" s="309" t="str">
        <f>'Объёмы продаж 3'!B9</f>
        <v>Продукт 4</v>
      </c>
      <c r="C11" s="75"/>
      <c r="D11" s="210">
        <f>$C11*'Объёмы продаж 3'!D9</f>
        <v>0</v>
      </c>
      <c r="E11" s="210">
        <f>$C11*'Объёмы продаж 3'!E9</f>
        <v>0</v>
      </c>
      <c r="F11" s="210">
        <f>$C11*'Объёмы продаж 3'!F9</f>
        <v>0</v>
      </c>
      <c r="G11" s="210">
        <f>$C11*'Объёмы продаж 3'!G9</f>
        <v>0</v>
      </c>
      <c r="H11" s="210">
        <f>$C11*'Объёмы продаж 3'!H9</f>
        <v>0</v>
      </c>
      <c r="I11" s="210">
        <f>$C11*'Объёмы продаж 3'!I9</f>
        <v>0</v>
      </c>
      <c r="J11" s="210">
        <f>$C11*'Объёмы продаж 3'!J9</f>
        <v>0</v>
      </c>
      <c r="K11" s="210">
        <f>$C11*'Объёмы продаж 3'!K9</f>
        <v>0</v>
      </c>
      <c r="L11" s="210">
        <f>$C11*'Объёмы продаж 3'!L9</f>
        <v>0</v>
      </c>
      <c r="M11" s="210">
        <f>$C11*'Объёмы продаж 3'!M9</f>
        <v>0</v>
      </c>
      <c r="N11" s="210">
        <f>$C11*'Объёмы продаж 3'!N9</f>
        <v>0</v>
      </c>
      <c r="O11" s="210">
        <f>$C11*'Объёмы продаж 3'!O9</f>
        <v>0</v>
      </c>
      <c r="P11" s="60">
        <f t="shared" si="0"/>
        <v>0</v>
      </c>
    </row>
    <row r="12" spans="1:16" ht="17" customHeight="1">
      <c r="A12" s="308">
        <f>'Объёмы продаж 3'!A10</f>
        <v>5</v>
      </c>
      <c r="B12" s="309" t="str">
        <f>'Объёмы продаж 3'!B10</f>
        <v>Продукт 5</v>
      </c>
      <c r="C12" s="75"/>
      <c r="D12" s="210">
        <f>$C$12*'Объёмы продаж 3'!D10</f>
        <v>0</v>
      </c>
      <c r="E12" s="210">
        <f>$C$12*'Объёмы продаж 3'!E10</f>
        <v>0</v>
      </c>
      <c r="F12" s="210">
        <f>$C$12*'Объёмы продаж 3'!F10</f>
        <v>0</v>
      </c>
      <c r="G12" s="210">
        <f>$C$12*'Объёмы продаж 3'!G10</f>
        <v>0</v>
      </c>
      <c r="H12" s="210">
        <f>$C$12*'Объёмы продаж 3'!H10</f>
        <v>0</v>
      </c>
      <c r="I12" s="210">
        <f>$C$12*'Объёмы продаж 3'!I10</f>
        <v>0</v>
      </c>
      <c r="J12" s="210">
        <f>$C$12*'Объёмы продаж 3'!J10</f>
        <v>0</v>
      </c>
      <c r="K12" s="210">
        <f>$C$12*'Объёмы продаж 3'!K10</f>
        <v>0</v>
      </c>
      <c r="L12" s="210">
        <f>$C$12*'Объёмы продаж 3'!L10</f>
        <v>0</v>
      </c>
      <c r="M12" s="210">
        <f>$C$12*'Объёмы продаж 3'!M10</f>
        <v>0</v>
      </c>
      <c r="N12" s="210">
        <f>$C$12*'Объёмы продаж 3'!N10</f>
        <v>0</v>
      </c>
      <c r="O12" s="210">
        <f>$C$12*'Объёмы продаж 3'!O10</f>
        <v>0</v>
      </c>
      <c r="P12" s="60">
        <f t="shared" si="0"/>
        <v>0</v>
      </c>
    </row>
    <row r="13" spans="1:16" ht="17" customHeight="1">
      <c r="A13" s="308">
        <f>'Объёмы продаж 3'!A11</f>
        <v>6</v>
      </c>
      <c r="B13" s="309" t="str">
        <f>'Объёмы продаж 3'!B11</f>
        <v>Продукт 6</v>
      </c>
      <c r="C13" s="75"/>
      <c r="D13" s="210">
        <f>$C13*'Объёмы продаж 3'!D11</f>
        <v>0</v>
      </c>
      <c r="E13" s="210">
        <f>$C13*'Объёмы продаж 3'!E11</f>
        <v>0</v>
      </c>
      <c r="F13" s="210">
        <f>$C13*'Объёмы продаж 3'!F11</f>
        <v>0</v>
      </c>
      <c r="G13" s="210">
        <f>$C13*'Объёмы продаж 3'!G11</f>
        <v>0</v>
      </c>
      <c r="H13" s="210">
        <f>$C13*'Объёмы продаж 3'!H11</f>
        <v>0</v>
      </c>
      <c r="I13" s="210">
        <f>$C13*'Объёмы продаж 3'!I11</f>
        <v>0</v>
      </c>
      <c r="J13" s="210">
        <f>$C13*'Объёмы продаж 3'!J11</f>
        <v>0</v>
      </c>
      <c r="K13" s="210">
        <f>$C13*'Объёмы продаж 3'!K11</f>
        <v>0</v>
      </c>
      <c r="L13" s="210">
        <f>$C13*'Объёмы продаж 3'!L11</f>
        <v>0</v>
      </c>
      <c r="M13" s="210">
        <f>$C13*'Объёмы продаж 3'!M11</f>
        <v>0</v>
      </c>
      <c r="N13" s="210">
        <f>$C13*'Объёмы продаж 3'!N11</f>
        <v>0</v>
      </c>
      <c r="O13" s="210">
        <f>$C13*'Объёмы продаж 3'!O11</f>
        <v>0</v>
      </c>
      <c r="P13" s="60">
        <f t="shared" si="0"/>
        <v>0</v>
      </c>
    </row>
    <row r="14" spans="1:16" ht="17" customHeight="1">
      <c r="A14" s="308"/>
      <c r="B14" s="309" t="str">
        <f>'Объёмы продаж 3'!B12</f>
        <v>…………………………….</v>
      </c>
      <c r="C14" s="76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211"/>
    </row>
    <row r="15" spans="1:16" ht="19" customHeight="1" thickBot="1">
      <c r="A15" s="483" t="s">
        <v>27</v>
      </c>
      <c r="B15" s="484"/>
      <c r="C15" s="77"/>
      <c r="D15" s="209">
        <f t="shared" ref="D15:P15" si="1">SUM(D8:D13)</f>
        <v>0</v>
      </c>
      <c r="E15" s="209">
        <f t="shared" si="1"/>
        <v>0</v>
      </c>
      <c r="F15" s="209">
        <f t="shared" si="1"/>
        <v>0</v>
      </c>
      <c r="G15" s="209">
        <f t="shared" si="1"/>
        <v>0</v>
      </c>
      <c r="H15" s="209">
        <f t="shared" si="1"/>
        <v>0</v>
      </c>
      <c r="I15" s="209">
        <f t="shared" si="1"/>
        <v>0</v>
      </c>
      <c r="J15" s="209">
        <f t="shared" si="1"/>
        <v>0</v>
      </c>
      <c r="K15" s="209">
        <f t="shared" si="1"/>
        <v>0</v>
      </c>
      <c r="L15" s="209">
        <f t="shared" si="1"/>
        <v>0</v>
      </c>
      <c r="M15" s="209">
        <f t="shared" si="1"/>
        <v>0</v>
      </c>
      <c r="N15" s="209">
        <f t="shared" si="1"/>
        <v>0</v>
      </c>
      <c r="O15" s="209">
        <f t="shared" si="1"/>
        <v>0</v>
      </c>
      <c r="P15" s="214">
        <f t="shared" si="1"/>
        <v>0</v>
      </c>
    </row>
    <row r="16" spans="1:16">
      <c r="A16" s="44"/>
      <c r="B16" s="55"/>
      <c r="C16" s="55"/>
      <c r="D16" s="57"/>
      <c r="E16" s="57"/>
      <c r="F16" s="57"/>
      <c r="G16" s="57"/>
      <c r="H16" s="57"/>
      <c r="I16" s="57"/>
      <c r="J16" s="57"/>
      <c r="K16" s="58"/>
      <c r="L16" s="58"/>
      <c r="M16" s="58"/>
      <c r="N16" s="58"/>
      <c r="O16" s="58"/>
      <c r="P16" s="78"/>
    </row>
    <row r="17" spans="1:16">
      <c r="A17" s="44"/>
      <c r="B17" s="55"/>
      <c r="C17" s="5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78"/>
    </row>
    <row r="18" spans="1:16">
      <c r="B18" s="55"/>
      <c r="C18" s="55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ht="14" thickBot="1">
      <c r="B19" s="55"/>
      <c r="C19" s="55"/>
      <c r="D19" s="57"/>
      <c r="E19" s="57"/>
      <c r="F19" s="57"/>
      <c r="G19" s="57"/>
      <c r="H19" s="57"/>
      <c r="I19" s="57"/>
      <c r="J19" s="57"/>
      <c r="K19" s="58"/>
      <c r="L19" s="58"/>
      <c r="M19" s="58"/>
      <c r="N19" s="58"/>
      <c r="O19" s="58"/>
    </row>
    <row r="20" spans="1:16" ht="15" customHeight="1">
      <c r="A20" s="471" t="s">
        <v>30</v>
      </c>
      <c r="B20" s="478" t="s">
        <v>24</v>
      </c>
      <c r="C20" s="485" t="str">
        <f>C6</f>
        <v>Стоимость единицы продукции (услуги)(руб)</v>
      </c>
      <c r="D20" s="466" t="str">
        <f>'Объёмы продаж 3'!D19:O19</f>
        <v>20….. год</v>
      </c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8"/>
      <c r="P20" s="476" t="s">
        <v>28</v>
      </c>
    </row>
    <row r="21" spans="1:16" ht="38" customHeight="1" thickBot="1">
      <c r="A21" s="472"/>
      <c r="B21" s="479"/>
      <c r="C21" s="474"/>
      <c r="D21" s="59" t="str">
        <f>'Объёмы продаж 3'!D20</f>
        <v>январь</v>
      </c>
      <c r="E21" s="59" t="str">
        <f>'Объёмы продаж 3'!E20</f>
        <v>февраль</v>
      </c>
      <c r="F21" s="59" t="str">
        <f>'Объёмы продаж 3'!F20</f>
        <v>март</v>
      </c>
      <c r="G21" s="59" t="str">
        <f>'Объёмы продаж 3'!G20</f>
        <v>апрель</v>
      </c>
      <c r="H21" s="59" t="str">
        <f>'Объёмы продаж 3'!H20</f>
        <v>май</v>
      </c>
      <c r="I21" s="59" t="str">
        <f>'Объёмы продаж 3'!I20</f>
        <v>июнь</v>
      </c>
      <c r="J21" s="59" t="str">
        <f>'Объёмы продаж 3'!J20</f>
        <v>июль</v>
      </c>
      <c r="K21" s="59" t="str">
        <f>'Объёмы продаж 3'!K20</f>
        <v>август</v>
      </c>
      <c r="L21" s="59" t="str">
        <f>'Объёмы продаж 3'!L20</f>
        <v>сеньбрь</v>
      </c>
      <c r="M21" s="59" t="str">
        <f>'Объёмы продаж 3'!M20</f>
        <v>октябрь</v>
      </c>
      <c r="N21" s="59" t="str">
        <f>'Объёмы продаж 3'!N20</f>
        <v>ноябрь</v>
      </c>
      <c r="O21" s="59" t="str">
        <f>'Объёмы продаж 3'!O20</f>
        <v>декабрь</v>
      </c>
      <c r="P21" s="477"/>
    </row>
    <row r="22" spans="1:16" ht="18" customHeight="1" thickTop="1">
      <c r="A22" s="308">
        <f t="shared" ref="A22:C27" si="2">A8</f>
        <v>1</v>
      </c>
      <c r="B22" s="310" t="str">
        <f t="shared" si="2"/>
        <v>Продукт 1</v>
      </c>
      <c r="C22" s="75">
        <f t="shared" si="2"/>
        <v>0</v>
      </c>
      <c r="D22" s="210">
        <f>$C22*'Объёмы продаж 3'!D21</f>
        <v>0</v>
      </c>
      <c r="E22" s="210">
        <f>$C22*'Объёмы продаж 3'!E21</f>
        <v>0</v>
      </c>
      <c r="F22" s="210">
        <f>$C22*'Объёмы продаж 3'!F21</f>
        <v>0</v>
      </c>
      <c r="G22" s="210">
        <f>$C22*'Объёмы продаж 3'!G21</f>
        <v>0</v>
      </c>
      <c r="H22" s="210">
        <f>$C22*'Объёмы продаж 3'!H21</f>
        <v>0</v>
      </c>
      <c r="I22" s="210">
        <f>$C22*'Объёмы продаж 3'!I21</f>
        <v>0</v>
      </c>
      <c r="J22" s="210">
        <f>$C22*'Объёмы продаж 3'!J21</f>
        <v>0</v>
      </c>
      <c r="K22" s="210">
        <f>$C22*'Объёмы продаж 3'!K21</f>
        <v>0</v>
      </c>
      <c r="L22" s="210">
        <f>$C22*'Объёмы продаж 3'!L21</f>
        <v>0</v>
      </c>
      <c r="M22" s="210">
        <f>$C22*'Объёмы продаж 3'!M21</f>
        <v>0</v>
      </c>
      <c r="N22" s="210">
        <f>$C22*'Объёмы продаж 3'!N21</f>
        <v>0</v>
      </c>
      <c r="O22" s="210">
        <f>$C22*'Объёмы продаж 3'!O21</f>
        <v>0</v>
      </c>
      <c r="P22" s="60">
        <f t="shared" ref="P22:P27" si="3">SUM(D22:O22)</f>
        <v>0</v>
      </c>
    </row>
    <row r="23" spans="1:16" ht="18" customHeight="1">
      <c r="A23" s="308">
        <f t="shared" si="2"/>
        <v>2</v>
      </c>
      <c r="B23" s="310" t="str">
        <f t="shared" si="2"/>
        <v>Продукт 2</v>
      </c>
      <c r="C23" s="75">
        <f t="shared" si="2"/>
        <v>0</v>
      </c>
      <c r="D23" s="210">
        <f>$C23*'Объёмы продаж 3'!D22</f>
        <v>0</v>
      </c>
      <c r="E23" s="210">
        <f>$C23*'Объёмы продаж 3'!E22</f>
        <v>0</v>
      </c>
      <c r="F23" s="210">
        <f>$C23*'Объёмы продаж 3'!F22</f>
        <v>0</v>
      </c>
      <c r="G23" s="210">
        <f>$C23*'Объёмы продаж 3'!G22</f>
        <v>0</v>
      </c>
      <c r="H23" s="210">
        <f>$C23*'Объёмы продаж 3'!H22</f>
        <v>0</v>
      </c>
      <c r="I23" s="210">
        <f>$C23*'Объёмы продаж 3'!I22</f>
        <v>0</v>
      </c>
      <c r="J23" s="210">
        <f>$C23*'Объёмы продаж 3'!J22</f>
        <v>0</v>
      </c>
      <c r="K23" s="210">
        <f>$C23*'Объёмы продаж 3'!K22</f>
        <v>0</v>
      </c>
      <c r="L23" s="210">
        <f>$C23*'Объёмы продаж 3'!L22</f>
        <v>0</v>
      </c>
      <c r="M23" s="210">
        <f>$C23*'Объёмы продаж 3'!M22</f>
        <v>0</v>
      </c>
      <c r="N23" s="210">
        <f>$C23*'Объёмы продаж 3'!N22</f>
        <v>0</v>
      </c>
      <c r="O23" s="210">
        <f>$C23*'Объёмы продаж 3'!O22</f>
        <v>0</v>
      </c>
      <c r="P23" s="60">
        <f t="shared" si="3"/>
        <v>0</v>
      </c>
    </row>
    <row r="24" spans="1:16" ht="18" customHeight="1">
      <c r="A24" s="308">
        <f t="shared" si="2"/>
        <v>3</v>
      </c>
      <c r="B24" s="310" t="str">
        <f t="shared" si="2"/>
        <v>Продукт 3</v>
      </c>
      <c r="C24" s="75">
        <f t="shared" si="2"/>
        <v>0</v>
      </c>
      <c r="D24" s="210">
        <f>$C24*'Объёмы продаж 3'!D23</f>
        <v>0</v>
      </c>
      <c r="E24" s="210">
        <f>$C24*'Объёмы продаж 3'!E23</f>
        <v>0</v>
      </c>
      <c r="F24" s="210">
        <f>$C24*'Объёмы продаж 3'!F23</f>
        <v>0</v>
      </c>
      <c r="G24" s="210">
        <f>$C24*'Объёмы продаж 3'!G23</f>
        <v>0</v>
      </c>
      <c r="H24" s="210">
        <f>$C24*'Объёмы продаж 3'!H23</f>
        <v>0</v>
      </c>
      <c r="I24" s="210">
        <f>$C24*'Объёмы продаж 3'!I23</f>
        <v>0</v>
      </c>
      <c r="J24" s="210">
        <f>$C24*'Объёмы продаж 3'!J23</f>
        <v>0</v>
      </c>
      <c r="K24" s="210">
        <f>$C24*'Объёмы продаж 3'!K23</f>
        <v>0</v>
      </c>
      <c r="L24" s="210">
        <f>$C24*'Объёмы продаж 3'!L23</f>
        <v>0</v>
      </c>
      <c r="M24" s="210">
        <f>$C24*'Объёмы продаж 3'!M23</f>
        <v>0</v>
      </c>
      <c r="N24" s="210">
        <f>$C24*'Объёмы продаж 3'!N23</f>
        <v>0</v>
      </c>
      <c r="O24" s="210">
        <f>$C24*'Объёмы продаж 3'!O23</f>
        <v>0</v>
      </c>
      <c r="P24" s="60">
        <f t="shared" si="3"/>
        <v>0</v>
      </c>
    </row>
    <row r="25" spans="1:16" ht="18" customHeight="1">
      <c r="A25" s="308">
        <f t="shared" si="2"/>
        <v>4</v>
      </c>
      <c r="B25" s="310" t="str">
        <f t="shared" si="2"/>
        <v>Продукт 4</v>
      </c>
      <c r="C25" s="75">
        <f t="shared" si="2"/>
        <v>0</v>
      </c>
      <c r="D25" s="210">
        <f>$C25*'Объёмы продаж 3'!D24</f>
        <v>0</v>
      </c>
      <c r="E25" s="210">
        <f>$C25*'Объёмы продаж 3'!E24</f>
        <v>0</v>
      </c>
      <c r="F25" s="210">
        <f>$C25*'Объёмы продаж 3'!F24</f>
        <v>0</v>
      </c>
      <c r="G25" s="210">
        <f>$C25*'Объёмы продаж 3'!G24</f>
        <v>0</v>
      </c>
      <c r="H25" s="210">
        <f>$C25*'Объёмы продаж 3'!H24</f>
        <v>0</v>
      </c>
      <c r="I25" s="210">
        <f>$C25*'Объёмы продаж 3'!I24</f>
        <v>0</v>
      </c>
      <c r="J25" s="210">
        <f>$C25*'Объёмы продаж 3'!J24</f>
        <v>0</v>
      </c>
      <c r="K25" s="210">
        <f>$C25*'Объёмы продаж 3'!K24</f>
        <v>0</v>
      </c>
      <c r="L25" s="210">
        <f>$C25*'Объёмы продаж 3'!L24</f>
        <v>0</v>
      </c>
      <c r="M25" s="210">
        <f>$C25*'Объёмы продаж 3'!M24</f>
        <v>0</v>
      </c>
      <c r="N25" s="210">
        <f>$C25*'Объёмы продаж 3'!N24</f>
        <v>0</v>
      </c>
      <c r="O25" s="210">
        <f>$C25*'Объёмы продаж 3'!O24</f>
        <v>0</v>
      </c>
      <c r="P25" s="60">
        <f t="shared" si="3"/>
        <v>0</v>
      </c>
    </row>
    <row r="26" spans="1:16" ht="18" customHeight="1">
      <c r="A26" s="308">
        <f t="shared" si="2"/>
        <v>5</v>
      </c>
      <c r="B26" s="310" t="str">
        <f t="shared" si="2"/>
        <v>Продукт 5</v>
      </c>
      <c r="C26" s="75">
        <f t="shared" si="2"/>
        <v>0</v>
      </c>
      <c r="D26" s="210">
        <f>$C$26*'Объёмы продаж 3'!D25</f>
        <v>0</v>
      </c>
      <c r="E26" s="210">
        <f>$C$26*'Объёмы продаж 3'!E25</f>
        <v>0</v>
      </c>
      <c r="F26" s="210">
        <f>$C$26*'Объёмы продаж 3'!F25</f>
        <v>0</v>
      </c>
      <c r="G26" s="210">
        <f>$C$26*'Объёмы продаж 3'!G25</f>
        <v>0</v>
      </c>
      <c r="H26" s="210">
        <f>$C$26*'Объёмы продаж 3'!H25</f>
        <v>0</v>
      </c>
      <c r="I26" s="210">
        <f>$C$26*'Объёмы продаж 3'!I25</f>
        <v>0</v>
      </c>
      <c r="J26" s="210">
        <f>$C$26*'Объёмы продаж 3'!J25</f>
        <v>0</v>
      </c>
      <c r="K26" s="210">
        <f>$C$26*'Объёмы продаж 3'!K25</f>
        <v>0</v>
      </c>
      <c r="L26" s="210">
        <f>$C$26*'Объёмы продаж 3'!L25</f>
        <v>0</v>
      </c>
      <c r="M26" s="210">
        <f>$C$26*'Объёмы продаж 3'!M25</f>
        <v>0</v>
      </c>
      <c r="N26" s="210">
        <f>$C$26*'Объёмы продаж 3'!N25</f>
        <v>0</v>
      </c>
      <c r="O26" s="210">
        <f>$C$26*'Объёмы продаж 3'!O25</f>
        <v>0</v>
      </c>
      <c r="P26" s="60">
        <f t="shared" si="3"/>
        <v>0</v>
      </c>
    </row>
    <row r="27" spans="1:16" ht="18" customHeight="1">
      <c r="A27" s="308">
        <f t="shared" si="2"/>
        <v>6</v>
      </c>
      <c r="B27" s="310" t="str">
        <f t="shared" si="2"/>
        <v>Продукт 6</v>
      </c>
      <c r="C27" s="75">
        <f t="shared" si="2"/>
        <v>0</v>
      </c>
      <c r="D27" s="210">
        <f>$C27*'Объёмы продаж 3'!D26</f>
        <v>0</v>
      </c>
      <c r="E27" s="210">
        <f>$C27*'Объёмы продаж 3'!E26</f>
        <v>0</v>
      </c>
      <c r="F27" s="210">
        <f>$C27*'Объёмы продаж 3'!F26</f>
        <v>0</v>
      </c>
      <c r="G27" s="210">
        <f>$C27*'Объёмы продаж 3'!G26</f>
        <v>0</v>
      </c>
      <c r="H27" s="210">
        <f>$C27*'Объёмы продаж 3'!H26</f>
        <v>0</v>
      </c>
      <c r="I27" s="210">
        <f>$C27*'Объёмы продаж 3'!I26</f>
        <v>0</v>
      </c>
      <c r="J27" s="210">
        <f>$C27*'Объёмы продаж 3'!J26</f>
        <v>0</v>
      </c>
      <c r="K27" s="210">
        <f>$C27*'Объёмы продаж 3'!K26</f>
        <v>0</v>
      </c>
      <c r="L27" s="210">
        <f>$C27*'Объёмы продаж 3'!L26</f>
        <v>0</v>
      </c>
      <c r="M27" s="210">
        <f>$C27*'Объёмы продаж 3'!M26</f>
        <v>0</v>
      </c>
      <c r="N27" s="210">
        <f>$C27*'Объёмы продаж 3'!N26</f>
        <v>0</v>
      </c>
      <c r="O27" s="210">
        <f>$C27*'Объёмы продаж 3'!O26</f>
        <v>0</v>
      </c>
      <c r="P27" s="60">
        <f t="shared" si="3"/>
        <v>0</v>
      </c>
    </row>
    <row r="28" spans="1:16" ht="18" customHeight="1">
      <c r="A28" s="308"/>
      <c r="B28" s="310" t="str">
        <f>B14</f>
        <v>…………………………….</v>
      </c>
      <c r="C28" s="76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211"/>
    </row>
    <row r="29" spans="1:16" ht="18" customHeight="1" thickBot="1">
      <c r="A29" s="469" t="s">
        <v>27</v>
      </c>
      <c r="B29" s="470"/>
      <c r="C29" s="77"/>
      <c r="D29" s="212">
        <f t="shared" ref="D29:P29" si="4">SUM(D22:D27)</f>
        <v>0</v>
      </c>
      <c r="E29" s="212">
        <f t="shared" si="4"/>
        <v>0</v>
      </c>
      <c r="F29" s="212">
        <f t="shared" si="4"/>
        <v>0</v>
      </c>
      <c r="G29" s="212">
        <f t="shared" si="4"/>
        <v>0</v>
      </c>
      <c r="H29" s="212">
        <f t="shared" si="4"/>
        <v>0</v>
      </c>
      <c r="I29" s="212">
        <f t="shared" si="4"/>
        <v>0</v>
      </c>
      <c r="J29" s="212">
        <f t="shared" si="4"/>
        <v>0</v>
      </c>
      <c r="K29" s="212">
        <f t="shared" si="4"/>
        <v>0</v>
      </c>
      <c r="L29" s="212">
        <f t="shared" si="4"/>
        <v>0</v>
      </c>
      <c r="M29" s="212">
        <f t="shared" si="4"/>
        <v>0</v>
      </c>
      <c r="N29" s="212">
        <f t="shared" si="4"/>
        <v>0</v>
      </c>
      <c r="O29" s="212">
        <f t="shared" si="4"/>
        <v>0</v>
      </c>
      <c r="P29" s="213">
        <f t="shared" si="4"/>
        <v>0</v>
      </c>
    </row>
    <row r="30" spans="1:16" ht="15" customHeight="1"/>
    <row r="31" spans="1:16" ht="15" customHeight="1">
      <c r="B31" s="454" t="s">
        <v>252</v>
      </c>
      <c r="C31" s="454"/>
      <c r="D31" s="454"/>
      <c r="E31" s="454"/>
      <c r="F31" s="454"/>
      <c r="G31" s="454"/>
      <c r="H31" s="454"/>
      <c r="I31" s="454"/>
      <c r="J31" s="454"/>
    </row>
    <row r="41" spans="3:3">
      <c r="C41" s="325"/>
    </row>
  </sheetData>
  <mergeCells count="14">
    <mergeCell ref="A29:B29"/>
    <mergeCell ref="B31:J31"/>
    <mergeCell ref="A6:A7"/>
    <mergeCell ref="C6:C7"/>
    <mergeCell ref="B1:P1"/>
    <mergeCell ref="P6:P7"/>
    <mergeCell ref="B20:B21"/>
    <mergeCell ref="D20:O20"/>
    <mergeCell ref="P20:P21"/>
    <mergeCell ref="B6:B7"/>
    <mergeCell ref="D6:O6"/>
    <mergeCell ref="A15:B15"/>
    <mergeCell ref="A20:A21"/>
    <mergeCell ref="C20:C21"/>
  </mergeCells>
  <phoneticPr fontId="4" type="noConversion"/>
  <pageMargins left="0.39000000000000007" right="0.39000000000000007" top="0.59" bottom="0.59" header="0.51" footer="0.51"/>
  <pageSetup paperSize="9" scale="56" orientation="landscape"/>
  <headerFooter>
    <oddHeader>&amp;F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8"/>
  <sheetViews>
    <sheetView zoomScale="125" zoomScaleNormal="125" zoomScaleSheetLayoutView="50" zoomScalePageLayoutView="125" workbookViewId="0">
      <selection activeCell="A2" sqref="A2:P2"/>
    </sheetView>
  </sheetViews>
  <sheetFormatPr baseColWidth="10" defaultColWidth="8.7109375" defaultRowHeight="13" outlineLevelRow="1" x14ac:dyDescent="0"/>
  <cols>
    <col min="1" max="1" width="5" customWidth="1"/>
    <col min="2" max="2" width="60.28515625" customWidth="1"/>
    <col min="3" max="3" width="16.42578125" customWidth="1"/>
    <col min="4" max="5" width="12.42578125" bestFit="1" customWidth="1"/>
    <col min="6" max="6" width="13.28515625" bestFit="1" customWidth="1"/>
    <col min="7" max="12" width="13.7109375" bestFit="1" customWidth="1"/>
    <col min="13" max="13" width="15.85546875" customWidth="1"/>
    <col min="14" max="14" width="13.85546875" customWidth="1"/>
    <col min="15" max="15" width="14" customWidth="1"/>
    <col min="16" max="16" width="15.28515625" bestFit="1" customWidth="1"/>
  </cols>
  <sheetData>
    <row r="1" spans="1:16">
      <c r="A1" s="494"/>
      <c r="B1" s="494"/>
      <c r="C1" s="494"/>
    </row>
    <row r="2" spans="1:16" ht="28" customHeight="1">
      <c r="A2" s="489" t="s">
        <v>255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</row>
    <row r="3" spans="1:16" ht="14" thickBot="1">
      <c r="B3" s="109"/>
      <c r="C3" s="110"/>
    </row>
    <row r="4" spans="1:16" ht="22" customHeight="1">
      <c r="A4" s="498" t="s">
        <v>30</v>
      </c>
      <c r="B4" s="497" t="s">
        <v>69</v>
      </c>
      <c r="C4" s="495" t="s">
        <v>257</v>
      </c>
      <c r="D4" s="500" t="s">
        <v>238</v>
      </c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1"/>
      <c r="P4" s="491" t="s">
        <v>70</v>
      </c>
    </row>
    <row r="5" spans="1:16" ht="15.75" customHeight="1">
      <c r="A5" s="499"/>
      <c r="B5" s="496"/>
      <c r="C5" s="496"/>
      <c r="D5" s="504" t="s">
        <v>96</v>
      </c>
      <c r="E5" s="504" t="s">
        <v>97</v>
      </c>
      <c r="F5" s="504" t="s">
        <v>53</v>
      </c>
      <c r="G5" s="502" t="s">
        <v>54</v>
      </c>
      <c r="H5" s="486" t="s">
        <v>55</v>
      </c>
      <c r="I5" s="486" t="s">
        <v>56</v>
      </c>
      <c r="J5" s="486" t="s">
        <v>57</v>
      </c>
      <c r="K5" s="486" t="s">
        <v>58</v>
      </c>
      <c r="L5" s="486" t="s">
        <v>59</v>
      </c>
      <c r="M5" s="486" t="s">
        <v>60</v>
      </c>
      <c r="N5" s="486" t="s">
        <v>61</v>
      </c>
      <c r="O5" s="486" t="s">
        <v>62</v>
      </c>
      <c r="P5" s="492"/>
    </row>
    <row r="6" spans="1:16" ht="16.5" customHeight="1">
      <c r="A6" s="499"/>
      <c r="B6" s="496"/>
      <c r="C6" s="496"/>
      <c r="D6" s="504"/>
      <c r="E6" s="504"/>
      <c r="F6" s="504"/>
      <c r="G6" s="503"/>
      <c r="H6" s="487"/>
      <c r="I6" s="487"/>
      <c r="J6" s="487"/>
      <c r="K6" s="487"/>
      <c r="L6" s="487"/>
      <c r="M6" s="487"/>
      <c r="N6" s="487"/>
      <c r="O6" s="487"/>
      <c r="P6" s="493"/>
    </row>
    <row r="7" spans="1:16" ht="14" thickBot="1">
      <c r="A7" s="80">
        <v>1</v>
      </c>
      <c r="B7" s="111">
        <v>2</v>
      </c>
      <c r="C7" s="111">
        <v>3</v>
      </c>
      <c r="D7" s="91">
        <v>10</v>
      </c>
      <c r="E7" s="112">
        <v>11</v>
      </c>
      <c r="F7" s="91">
        <v>12</v>
      </c>
      <c r="G7" s="91">
        <v>13</v>
      </c>
      <c r="H7" s="91">
        <v>14</v>
      </c>
      <c r="I7" s="112">
        <v>15</v>
      </c>
      <c r="J7" s="91">
        <v>16</v>
      </c>
      <c r="K7" s="91">
        <v>17</v>
      </c>
      <c r="L7" s="91">
        <v>18</v>
      </c>
      <c r="M7" s="112">
        <v>19</v>
      </c>
      <c r="N7" s="91">
        <v>20</v>
      </c>
      <c r="O7" s="91">
        <v>21</v>
      </c>
      <c r="P7" s="93">
        <v>22</v>
      </c>
    </row>
    <row r="8" spans="1:16" ht="13.5" customHeight="1" thickTop="1">
      <c r="A8" s="113">
        <v>1</v>
      </c>
      <c r="B8" s="114" t="s">
        <v>71</v>
      </c>
      <c r="C8" s="115">
        <f>SUM(C9:C12)</f>
        <v>0</v>
      </c>
      <c r="D8" s="115">
        <f t="shared" ref="D8:O8" si="0">SUM(D9:D12)</f>
        <v>0</v>
      </c>
      <c r="E8" s="115">
        <f t="shared" si="0"/>
        <v>0</v>
      </c>
      <c r="F8" s="115">
        <f t="shared" si="0"/>
        <v>0</v>
      </c>
      <c r="G8" s="115">
        <f t="shared" si="0"/>
        <v>0</v>
      </c>
      <c r="H8" s="115">
        <f t="shared" si="0"/>
        <v>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6">
        <f t="shared" ref="P8:P42" si="1">SUM(D8:O8)</f>
        <v>0</v>
      </c>
    </row>
    <row r="9" spans="1:16" ht="13.5" customHeight="1" outlineLevel="1">
      <c r="A9" s="66" t="s">
        <v>72</v>
      </c>
      <c r="B9" s="118" t="s">
        <v>73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6">
        <f t="shared" si="1"/>
        <v>0</v>
      </c>
    </row>
    <row r="10" spans="1:16" ht="13.5" customHeight="1" outlineLevel="1">
      <c r="A10" s="66" t="s">
        <v>74</v>
      </c>
      <c r="B10" s="118" t="s">
        <v>144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6">
        <f t="shared" si="1"/>
        <v>0</v>
      </c>
    </row>
    <row r="11" spans="1:16" ht="13.5" customHeight="1" outlineLevel="1">
      <c r="A11" s="119" t="s">
        <v>75</v>
      </c>
      <c r="B11" s="118" t="s">
        <v>76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6">
        <f t="shared" si="1"/>
        <v>0</v>
      </c>
    </row>
    <row r="12" spans="1:16" ht="13.5" customHeight="1" outlineLevel="1">
      <c r="A12" s="119" t="s">
        <v>77</v>
      </c>
      <c r="B12" s="118" t="s">
        <v>78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6">
        <f t="shared" si="1"/>
        <v>0</v>
      </c>
    </row>
    <row r="13" spans="1:16" ht="15.75" customHeight="1">
      <c r="A13" s="113">
        <v>2</v>
      </c>
      <c r="B13" s="114" t="s">
        <v>145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6">
        <f t="shared" si="1"/>
        <v>0</v>
      </c>
    </row>
    <row r="14" spans="1:16" ht="13.5" customHeight="1">
      <c r="A14" s="113">
        <v>3</v>
      </c>
      <c r="B14" s="114" t="s">
        <v>98</v>
      </c>
      <c r="C14" s="115"/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/>
      <c r="J14" s="115"/>
      <c r="K14" s="115"/>
      <c r="L14" s="115"/>
      <c r="M14" s="115"/>
      <c r="N14" s="115"/>
      <c r="O14" s="115"/>
      <c r="P14" s="116">
        <f t="shared" si="1"/>
        <v>0</v>
      </c>
    </row>
    <row r="15" spans="1:16" ht="13.5" customHeight="1">
      <c r="A15" s="113">
        <v>4</v>
      </c>
      <c r="B15" s="114" t="s">
        <v>118</v>
      </c>
      <c r="C15" s="115"/>
      <c r="D15" s="115">
        <v>0</v>
      </c>
      <c r="E15" s="115">
        <v>0</v>
      </c>
      <c r="F15" s="115">
        <v>0</v>
      </c>
      <c r="G15" s="115">
        <v>0</v>
      </c>
      <c r="H15" s="115">
        <v>0</v>
      </c>
      <c r="I15" s="115"/>
      <c r="J15" s="115"/>
      <c r="K15" s="115"/>
      <c r="L15" s="115"/>
      <c r="M15" s="115"/>
      <c r="N15" s="115"/>
      <c r="O15" s="115"/>
      <c r="P15" s="116">
        <f t="shared" si="1"/>
        <v>0</v>
      </c>
    </row>
    <row r="16" spans="1:16" ht="13.5" customHeight="1">
      <c r="A16" s="113">
        <v>5</v>
      </c>
      <c r="B16" s="114" t="s">
        <v>128</v>
      </c>
      <c r="C16" s="115">
        <f t="shared" ref="C16:O16" si="2">SUM(C17:C22)</f>
        <v>0</v>
      </c>
      <c r="D16" s="115">
        <f t="shared" si="2"/>
        <v>0</v>
      </c>
      <c r="E16" s="115">
        <f t="shared" si="2"/>
        <v>0</v>
      </c>
      <c r="F16" s="115">
        <f t="shared" si="2"/>
        <v>0</v>
      </c>
      <c r="G16" s="115">
        <f t="shared" si="2"/>
        <v>0</v>
      </c>
      <c r="H16" s="115">
        <f t="shared" si="2"/>
        <v>0</v>
      </c>
      <c r="I16" s="115">
        <f t="shared" si="2"/>
        <v>0</v>
      </c>
      <c r="J16" s="115">
        <f t="shared" si="2"/>
        <v>0</v>
      </c>
      <c r="K16" s="115">
        <f t="shared" si="2"/>
        <v>0</v>
      </c>
      <c r="L16" s="115">
        <f t="shared" si="2"/>
        <v>0</v>
      </c>
      <c r="M16" s="115">
        <f t="shared" si="2"/>
        <v>0</v>
      </c>
      <c r="N16" s="115">
        <f t="shared" si="2"/>
        <v>0</v>
      </c>
      <c r="O16" s="115">
        <f t="shared" si="2"/>
        <v>0</v>
      </c>
      <c r="P16" s="116">
        <f t="shared" si="1"/>
        <v>0</v>
      </c>
    </row>
    <row r="17" spans="1:16" ht="13.5" customHeight="1" outlineLevel="1">
      <c r="A17" s="66" t="s">
        <v>79</v>
      </c>
      <c r="B17" s="118" t="s">
        <v>99</v>
      </c>
      <c r="C17" s="117"/>
      <c r="D17" s="117"/>
      <c r="E17" s="117"/>
      <c r="F17" s="117"/>
      <c r="G17" s="117"/>
      <c r="H17" s="117">
        <v>0</v>
      </c>
      <c r="I17" s="117">
        <f>C17</f>
        <v>0</v>
      </c>
      <c r="J17" s="117">
        <f t="shared" ref="J17:O18" si="3">I17</f>
        <v>0</v>
      </c>
      <c r="K17" s="117">
        <f t="shared" si="3"/>
        <v>0</v>
      </c>
      <c r="L17" s="117">
        <f t="shared" si="3"/>
        <v>0</v>
      </c>
      <c r="M17" s="117">
        <f t="shared" si="3"/>
        <v>0</v>
      </c>
      <c r="N17" s="117">
        <f t="shared" si="3"/>
        <v>0</v>
      </c>
      <c r="O17" s="117">
        <f t="shared" si="3"/>
        <v>0</v>
      </c>
      <c r="P17" s="116">
        <f>SUM(D17:O17)</f>
        <v>0</v>
      </c>
    </row>
    <row r="18" spans="1:16" ht="13.5" customHeight="1" outlineLevel="1">
      <c r="A18" s="66" t="s">
        <v>80</v>
      </c>
      <c r="B18" s="118" t="s">
        <v>119</v>
      </c>
      <c r="C18" s="117"/>
      <c r="D18" s="117"/>
      <c r="E18" s="117"/>
      <c r="F18" s="117"/>
      <c r="G18" s="117"/>
      <c r="H18" s="117">
        <f>G18</f>
        <v>0</v>
      </c>
      <c r="I18" s="117">
        <f>C18</f>
        <v>0</v>
      </c>
      <c r="J18" s="117">
        <f t="shared" si="3"/>
        <v>0</v>
      </c>
      <c r="K18" s="117">
        <f t="shared" si="3"/>
        <v>0</v>
      </c>
      <c r="L18" s="117">
        <f t="shared" si="3"/>
        <v>0</v>
      </c>
      <c r="M18" s="117">
        <f t="shared" si="3"/>
        <v>0</v>
      </c>
      <c r="N18" s="117">
        <f t="shared" si="3"/>
        <v>0</v>
      </c>
      <c r="O18" s="117">
        <f t="shared" si="3"/>
        <v>0</v>
      </c>
      <c r="P18" s="116">
        <f t="shared" si="1"/>
        <v>0</v>
      </c>
    </row>
    <row r="19" spans="1:16" ht="13.5" customHeight="1" outlineLevel="1">
      <c r="A19" s="66" t="s">
        <v>115</v>
      </c>
      <c r="B19" s="118" t="s">
        <v>81</v>
      </c>
      <c r="C19" s="117"/>
      <c r="D19" s="120"/>
      <c r="E19" s="120"/>
      <c r="F19" s="120"/>
      <c r="G19" s="120"/>
      <c r="H19" s="120"/>
      <c r="I19" s="120"/>
      <c r="J19" s="120">
        <f>C19</f>
        <v>0</v>
      </c>
      <c r="K19" s="120">
        <f>J19</f>
        <v>0</v>
      </c>
      <c r="L19" s="120">
        <f>K19</f>
        <v>0</v>
      </c>
      <c r="M19" s="120">
        <f>L19</f>
        <v>0</v>
      </c>
      <c r="N19" s="120">
        <f>M19</f>
        <v>0</v>
      </c>
      <c r="O19" s="120">
        <f>N19</f>
        <v>0</v>
      </c>
      <c r="P19" s="116">
        <f t="shared" si="1"/>
        <v>0</v>
      </c>
    </row>
    <row r="20" spans="1:16" ht="13.5" customHeight="1" outlineLevel="1">
      <c r="A20" s="66" t="s">
        <v>146</v>
      </c>
      <c r="B20" s="118" t="s">
        <v>82</v>
      </c>
      <c r="C20" s="117"/>
      <c r="D20" s="120"/>
      <c r="E20" s="120"/>
      <c r="F20" s="120"/>
      <c r="G20" s="120"/>
      <c r="H20" s="120"/>
      <c r="I20" s="120"/>
      <c r="J20" s="120"/>
      <c r="K20" s="120">
        <f>C20</f>
        <v>0</v>
      </c>
      <c r="L20" s="120">
        <f>K20</f>
        <v>0</v>
      </c>
      <c r="M20" s="120">
        <f>L20</f>
        <v>0</v>
      </c>
      <c r="N20" s="120">
        <f>M20</f>
        <v>0</v>
      </c>
      <c r="O20" s="120">
        <f>N20</f>
        <v>0</v>
      </c>
      <c r="P20" s="116">
        <f t="shared" si="1"/>
        <v>0</v>
      </c>
    </row>
    <row r="21" spans="1:16" ht="13.5" customHeight="1" outlineLevel="1">
      <c r="A21" s="66" t="s">
        <v>147</v>
      </c>
      <c r="B21" s="118" t="s">
        <v>149</v>
      </c>
      <c r="C21" s="117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16">
        <f t="shared" si="1"/>
        <v>0</v>
      </c>
    </row>
    <row r="22" spans="1:16" ht="13.5" customHeight="1" outlineLevel="1">
      <c r="A22" s="66" t="s">
        <v>116</v>
      </c>
      <c r="B22" s="118" t="s">
        <v>83</v>
      </c>
      <c r="C22" s="117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16">
        <f t="shared" si="1"/>
        <v>0</v>
      </c>
    </row>
    <row r="23" spans="1:16" ht="13.5" customHeight="1" outlineLevel="1">
      <c r="A23" s="113">
        <v>6</v>
      </c>
      <c r="B23" s="114" t="s">
        <v>132</v>
      </c>
      <c r="C23" s="115">
        <f>SUM(C24:C29)</f>
        <v>0</v>
      </c>
      <c r="D23" s="115">
        <f t="shared" ref="D23:O23" si="4">SUM(D24:D29)</f>
        <v>0</v>
      </c>
      <c r="E23" s="115">
        <f t="shared" si="4"/>
        <v>0</v>
      </c>
      <c r="F23" s="115">
        <f t="shared" si="4"/>
        <v>0</v>
      </c>
      <c r="G23" s="115">
        <f t="shared" si="4"/>
        <v>0</v>
      </c>
      <c r="H23" s="115">
        <f t="shared" si="4"/>
        <v>0</v>
      </c>
      <c r="I23" s="115">
        <f t="shared" si="4"/>
        <v>0</v>
      </c>
      <c r="J23" s="115">
        <f t="shared" si="4"/>
        <v>0</v>
      </c>
      <c r="K23" s="115">
        <f t="shared" si="4"/>
        <v>0</v>
      </c>
      <c r="L23" s="115">
        <f t="shared" si="4"/>
        <v>0</v>
      </c>
      <c r="M23" s="115">
        <f t="shared" si="4"/>
        <v>0</v>
      </c>
      <c r="N23" s="115">
        <f t="shared" si="4"/>
        <v>0</v>
      </c>
      <c r="O23" s="115">
        <f t="shared" si="4"/>
        <v>0</v>
      </c>
      <c r="P23" s="116">
        <f t="shared" si="1"/>
        <v>0</v>
      </c>
    </row>
    <row r="24" spans="1:16" ht="13.5" customHeight="1" outlineLevel="1">
      <c r="A24" s="66" t="s">
        <v>133</v>
      </c>
      <c r="B24" s="118" t="s">
        <v>99</v>
      </c>
      <c r="C24" s="117">
        <f>C17*14%</f>
        <v>0</v>
      </c>
      <c r="D24" s="117">
        <f t="shared" ref="D24:O24" si="5">D17*14%</f>
        <v>0</v>
      </c>
      <c r="E24" s="117">
        <f t="shared" si="5"/>
        <v>0</v>
      </c>
      <c r="F24" s="117">
        <f t="shared" si="5"/>
        <v>0</v>
      </c>
      <c r="G24" s="117">
        <f t="shared" si="5"/>
        <v>0</v>
      </c>
      <c r="H24" s="117">
        <f t="shared" si="5"/>
        <v>0</v>
      </c>
      <c r="I24" s="117">
        <f t="shared" si="5"/>
        <v>0</v>
      </c>
      <c r="J24" s="117">
        <f t="shared" si="5"/>
        <v>0</v>
      </c>
      <c r="K24" s="117">
        <f t="shared" si="5"/>
        <v>0</v>
      </c>
      <c r="L24" s="117">
        <f t="shared" si="5"/>
        <v>0</v>
      </c>
      <c r="M24" s="117">
        <f t="shared" si="5"/>
        <v>0</v>
      </c>
      <c r="N24" s="117">
        <f t="shared" si="5"/>
        <v>0</v>
      </c>
      <c r="O24" s="117">
        <f t="shared" si="5"/>
        <v>0</v>
      </c>
      <c r="P24" s="116">
        <f t="shared" si="1"/>
        <v>0</v>
      </c>
    </row>
    <row r="25" spans="1:16" ht="13.5" customHeight="1" outlineLevel="1">
      <c r="A25" s="66" t="s">
        <v>134</v>
      </c>
      <c r="B25" s="118" t="s">
        <v>119</v>
      </c>
      <c r="C25" s="117">
        <f>C18*14%</f>
        <v>0</v>
      </c>
      <c r="D25" s="117">
        <f t="shared" ref="D25:O25" si="6">D18*14%</f>
        <v>0</v>
      </c>
      <c r="E25" s="117">
        <f t="shared" si="6"/>
        <v>0</v>
      </c>
      <c r="F25" s="117">
        <f t="shared" si="6"/>
        <v>0</v>
      </c>
      <c r="G25" s="117">
        <f t="shared" si="6"/>
        <v>0</v>
      </c>
      <c r="H25" s="117">
        <f t="shared" si="6"/>
        <v>0</v>
      </c>
      <c r="I25" s="117">
        <f t="shared" si="6"/>
        <v>0</v>
      </c>
      <c r="J25" s="117">
        <f t="shared" si="6"/>
        <v>0</v>
      </c>
      <c r="K25" s="117">
        <f t="shared" si="6"/>
        <v>0</v>
      </c>
      <c r="L25" s="117">
        <f t="shared" si="6"/>
        <v>0</v>
      </c>
      <c r="M25" s="117">
        <f t="shared" si="6"/>
        <v>0</v>
      </c>
      <c r="N25" s="117">
        <f t="shared" si="6"/>
        <v>0</v>
      </c>
      <c r="O25" s="117">
        <f t="shared" si="6"/>
        <v>0</v>
      </c>
      <c r="P25" s="116">
        <f t="shared" si="1"/>
        <v>0</v>
      </c>
    </row>
    <row r="26" spans="1:16" ht="13.5" customHeight="1" outlineLevel="1">
      <c r="A26" s="66" t="s">
        <v>135</v>
      </c>
      <c r="B26" s="118" t="s">
        <v>81</v>
      </c>
      <c r="C26" s="117">
        <f>C19*14%</f>
        <v>0</v>
      </c>
      <c r="D26" s="117">
        <f t="shared" ref="D26:O26" si="7">D19*14%</f>
        <v>0</v>
      </c>
      <c r="E26" s="117">
        <f t="shared" si="7"/>
        <v>0</v>
      </c>
      <c r="F26" s="117">
        <f t="shared" si="7"/>
        <v>0</v>
      </c>
      <c r="G26" s="117">
        <f t="shared" si="7"/>
        <v>0</v>
      </c>
      <c r="H26" s="117">
        <f t="shared" si="7"/>
        <v>0</v>
      </c>
      <c r="I26" s="117">
        <f t="shared" si="7"/>
        <v>0</v>
      </c>
      <c r="J26" s="117">
        <f t="shared" si="7"/>
        <v>0</v>
      </c>
      <c r="K26" s="117">
        <f t="shared" si="7"/>
        <v>0</v>
      </c>
      <c r="L26" s="117">
        <f t="shared" si="7"/>
        <v>0</v>
      </c>
      <c r="M26" s="117">
        <f t="shared" si="7"/>
        <v>0</v>
      </c>
      <c r="N26" s="117">
        <f t="shared" si="7"/>
        <v>0</v>
      </c>
      <c r="O26" s="117">
        <f t="shared" si="7"/>
        <v>0</v>
      </c>
      <c r="P26" s="116">
        <f t="shared" si="1"/>
        <v>0</v>
      </c>
    </row>
    <row r="27" spans="1:16" ht="13.5" customHeight="1" outlineLevel="1">
      <c r="A27" s="66" t="s">
        <v>136</v>
      </c>
      <c r="B27" s="118" t="s">
        <v>82</v>
      </c>
      <c r="C27" s="117">
        <f>C20*14%</f>
        <v>0</v>
      </c>
      <c r="D27" s="117">
        <f t="shared" ref="D27:O27" si="8">D20*14%</f>
        <v>0</v>
      </c>
      <c r="E27" s="117">
        <f t="shared" si="8"/>
        <v>0</v>
      </c>
      <c r="F27" s="117">
        <f t="shared" si="8"/>
        <v>0</v>
      </c>
      <c r="G27" s="117">
        <f t="shared" si="8"/>
        <v>0</v>
      </c>
      <c r="H27" s="117">
        <f t="shared" si="8"/>
        <v>0</v>
      </c>
      <c r="I27" s="117">
        <f t="shared" si="8"/>
        <v>0</v>
      </c>
      <c r="J27" s="117">
        <f t="shared" si="8"/>
        <v>0</v>
      </c>
      <c r="K27" s="117">
        <f t="shared" si="8"/>
        <v>0</v>
      </c>
      <c r="L27" s="117">
        <f t="shared" si="8"/>
        <v>0</v>
      </c>
      <c r="M27" s="117">
        <f t="shared" si="8"/>
        <v>0</v>
      </c>
      <c r="N27" s="117">
        <f t="shared" si="8"/>
        <v>0</v>
      </c>
      <c r="O27" s="117">
        <f t="shared" si="8"/>
        <v>0</v>
      </c>
      <c r="P27" s="116">
        <f t="shared" si="1"/>
        <v>0</v>
      </c>
    </row>
    <row r="28" spans="1:16" ht="13.5" customHeight="1" outlineLevel="1">
      <c r="A28" s="66" t="s">
        <v>137</v>
      </c>
      <c r="B28" s="118" t="s">
        <v>149</v>
      </c>
      <c r="C28" s="117">
        <f>C21*14%</f>
        <v>0</v>
      </c>
      <c r="D28" s="117">
        <f t="shared" ref="D28:O28" si="9">D21*14%</f>
        <v>0</v>
      </c>
      <c r="E28" s="117">
        <f t="shared" si="9"/>
        <v>0</v>
      </c>
      <c r="F28" s="117">
        <f t="shared" si="9"/>
        <v>0</v>
      </c>
      <c r="G28" s="117">
        <f t="shared" si="9"/>
        <v>0</v>
      </c>
      <c r="H28" s="117">
        <f t="shared" si="9"/>
        <v>0</v>
      </c>
      <c r="I28" s="117">
        <f t="shared" si="9"/>
        <v>0</v>
      </c>
      <c r="J28" s="117">
        <f t="shared" si="9"/>
        <v>0</v>
      </c>
      <c r="K28" s="117">
        <f t="shared" si="9"/>
        <v>0</v>
      </c>
      <c r="L28" s="117">
        <f t="shared" si="9"/>
        <v>0</v>
      </c>
      <c r="M28" s="117">
        <f t="shared" si="9"/>
        <v>0</v>
      </c>
      <c r="N28" s="117">
        <f t="shared" si="9"/>
        <v>0</v>
      </c>
      <c r="O28" s="117">
        <f t="shared" si="9"/>
        <v>0</v>
      </c>
      <c r="P28" s="116">
        <f t="shared" si="1"/>
        <v>0</v>
      </c>
    </row>
    <row r="29" spans="1:16" ht="13.5" customHeight="1" outlineLevel="1">
      <c r="A29" s="66" t="s">
        <v>148</v>
      </c>
      <c r="B29" s="118" t="s">
        <v>83</v>
      </c>
      <c r="C29" s="117">
        <f t="shared" ref="C29:O29" si="10">C22*14%</f>
        <v>0</v>
      </c>
      <c r="D29" s="117">
        <f t="shared" si="10"/>
        <v>0</v>
      </c>
      <c r="E29" s="117">
        <f t="shared" si="10"/>
        <v>0</v>
      </c>
      <c r="F29" s="117">
        <f t="shared" si="10"/>
        <v>0</v>
      </c>
      <c r="G29" s="117">
        <f t="shared" si="10"/>
        <v>0</v>
      </c>
      <c r="H29" s="117">
        <f t="shared" si="10"/>
        <v>0</v>
      </c>
      <c r="I29" s="117">
        <f t="shared" si="10"/>
        <v>0</v>
      </c>
      <c r="J29" s="117">
        <f t="shared" si="10"/>
        <v>0</v>
      </c>
      <c r="K29" s="117">
        <f t="shared" si="10"/>
        <v>0</v>
      </c>
      <c r="L29" s="117">
        <f t="shared" si="10"/>
        <v>0</v>
      </c>
      <c r="M29" s="117">
        <f t="shared" si="10"/>
        <v>0</v>
      </c>
      <c r="N29" s="117">
        <f t="shared" si="10"/>
        <v>0</v>
      </c>
      <c r="O29" s="117">
        <f t="shared" si="10"/>
        <v>0</v>
      </c>
      <c r="P29" s="116">
        <f t="shared" si="1"/>
        <v>0</v>
      </c>
    </row>
    <row r="30" spans="1:16" ht="13.5" customHeight="1">
      <c r="A30" s="113">
        <v>7</v>
      </c>
      <c r="B30" s="114" t="s">
        <v>84</v>
      </c>
      <c r="C30" s="121">
        <f>0.2%*C16</f>
        <v>0</v>
      </c>
      <c r="D30" s="121">
        <f t="shared" ref="D30:O30" si="11">0.2%*D16</f>
        <v>0</v>
      </c>
      <c r="E30" s="121">
        <f t="shared" si="11"/>
        <v>0</v>
      </c>
      <c r="F30" s="121">
        <f t="shared" si="11"/>
        <v>0</v>
      </c>
      <c r="G30" s="121">
        <f t="shared" si="11"/>
        <v>0</v>
      </c>
      <c r="H30" s="121">
        <f t="shared" si="11"/>
        <v>0</v>
      </c>
      <c r="I30" s="121">
        <f t="shared" si="11"/>
        <v>0</v>
      </c>
      <c r="J30" s="121">
        <f t="shared" si="11"/>
        <v>0</v>
      </c>
      <c r="K30" s="121">
        <f t="shared" si="11"/>
        <v>0</v>
      </c>
      <c r="L30" s="121">
        <f t="shared" si="11"/>
        <v>0</v>
      </c>
      <c r="M30" s="121">
        <f t="shared" si="11"/>
        <v>0</v>
      </c>
      <c r="N30" s="121">
        <f t="shared" si="11"/>
        <v>0</v>
      </c>
      <c r="O30" s="121">
        <f t="shared" si="11"/>
        <v>0</v>
      </c>
      <c r="P30" s="116">
        <f t="shared" si="1"/>
        <v>0</v>
      </c>
    </row>
    <row r="31" spans="1:16" ht="13.5" customHeight="1">
      <c r="A31" s="113">
        <v>8</v>
      </c>
      <c r="B31" s="114" t="s">
        <v>85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>
        <f t="shared" si="1"/>
        <v>0</v>
      </c>
    </row>
    <row r="32" spans="1:16" ht="13.5" customHeight="1">
      <c r="A32" s="113">
        <v>9</v>
      </c>
      <c r="B32" s="114" t="s">
        <v>86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6">
        <f t="shared" si="1"/>
        <v>0</v>
      </c>
    </row>
    <row r="33" spans="1:16" ht="13.5" customHeight="1">
      <c r="A33" s="113">
        <v>10</v>
      </c>
      <c r="B33" s="114" t="s">
        <v>87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6">
        <f t="shared" si="1"/>
        <v>0</v>
      </c>
    </row>
    <row r="34" spans="1:16" ht="13.5" customHeight="1">
      <c r="A34" s="113">
        <v>11</v>
      </c>
      <c r="B34" s="114" t="s">
        <v>88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6">
        <f t="shared" si="1"/>
        <v>0</v>
      </c>
    </row>
    <row r="35" spans="1:16" ht="13.5" customHeight="1">
      <c r="A35" s="113">
        <v>12</v>
      </c>
      <c r="B35" s="114" t="s">
        <v>117</v>
      </c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6">
        <f t="shared" si="1"/>
        <v>0</v>
      </c>
    </row>
    <row r="36" spans="1:16" ht="13.5" customHeight="1">
      <c r="A36" s="113">
        <v>13</v>
      </c>
      <c r="B36" s="114" t="s">
        <v>89</v>
      </c>
      <c r="C36" s="186"/>
      <c r="D36" s="120"/>
      <c r="E36" s="120"/>
      <c r="F36" s="120"/>
      <c r="G36" s="120"/>
      <c r="H36" s="120"/>
      <c r="I36" s="120"/>
      <c r="J36" s="120"/>
      <c r="K36" s="120"/>
      <c r="L36" s="120"/>
      <c r="M36" s="186"/>
      <c r="N36" s="186"/>
      <c r="O36" s="186"/>
      <c r="P36" s="116">
        <f t="shared" si="1"/>
        <v>0</v>
      </c>
    </row>
    <row r="37" spans="1:16" ht="13.5" customHeight="1">
      <c r="A37" s="113">
        <v>14</v>
      </c>
      <c r="B37" s="114" t="s">
        <v>90</v>
      </c>
      <c r="C37" s="115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86"/>
      <c r="P37" s="116">
        <f t="shared" si="1"/>
        <v>0</v>
      </c>
    </row>
    <row r="38" spans="1:16" ht="14">
      <c r="A38" s="113">
        <v>15</v>
      </c>
      <c r="B38" s="123" t="s">
        <v>91</v>
      </c>
      <c r="C38" s="124"/>
      <c r="D38" s="124">
        <f t="shared" ref="D38:O38" si="12">SUM(D39:D41)</f>
        <v>0</v>
      </c>
      <c r="E38" s="124">
        <f t="shared" si="12"/>
        <v>0</v>
      </c>
      <c r="F38" s="124">
        <f t="shared" si="12"/>
        <v>0</v>
      </c>
      <c r="G38" s="124">
        <f t="shared" si="12"/>
        <v>0</v>
      </c>
      <c r="H38" s="124">
        <f t="shared" si="12"/>
        <v>0</v>
      </c>
      <c r="I38" s="124">
        <f t="shared" si="12"/>
        <v>0</v>
      </c>
      <c r="J38" s="124">
        <f t="shared" si="12"/>
        <v>0</v>
      </c>
      <c r="K38" s="124">
        <f t="shared" si="12"/>
        <v>0</v>
      </c>
      <c r="L38" s="124">
        <f t="shared" si="12"/>
        <v>0</v>
      </c>
      <c r="M38" s="124">
        <f t="shared" si="12"/>
        <v>0</v>
      </c>
      <c r="N38" s="124">
        <f t="shared" si="12"/>
        <v>0</v>
      </c>
      <c r="O38" s="124">
        <f t="shared" si="12"/>
        <v>0</v>
      </c>
      <c r="P38" s="116">
        <f t="shared" si="1"/>
        <v>0</v>
      </c>
    </row>
    <row r="39" spans="1:16" ht="14" outlineLevel="1">
      <c r="A39" s="122" t="s">
        <v>138</v>
      </c>
      <c r="B39" s="125" t="s">
        <v>141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16">
        <f t="shared" si="1"/>
        <v>0</v>
      </c>
    </row>
    <row r="40" spans="1:16" ht="14" outlineLevel="1">
      <c r="A40" s="122" t="s">
        <v>139</v>
      </c>
      <c r="B40" s="125" t="s">
        <v>142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16">
        <f t="shared" si="1"/>
        <v>0</v>
      </c>
    </row>
    <row r="41" spans="1:16" ht="14" outlineLevel="1">
      <c r="A41" s="122" t="s">
        <v>140</v>
      </c>
      <c r="B41" s="125" t="s">
        <v>92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16">
        <f t="shared" si="1"/>
        <v>0</v>
      </c>
    </row>
    <row r="42" spans="1:16" ht="14">
      <c r="A42" s="113">
        <v>16</v>
      </c>
      <c r="B42" s="114" t="s">
        <v>25</v>
      </c>
      <c r="C42" s="126"/>
      <c r="D42" s="126">
        <f>'Реклама 5.1.'!D10</f>
        <v>0</v>
      </c>
      <c r="E42" s="126">
        <f>'Реклама 5.1.'!E10</f>
        <v>0</v>
      </c>
      <c r="F42" s="126">
        <f>'Реклама 5.1.'!F10</f>
        <v>0</v>
      </c>
      <c r="G42" s="126">
        <f>'Реклама 5.1.'!G10</f>
        <v>0</v>
      </c>
      <c r="H42" s="126">
        <f>'Реклама 5.1.'!H10</f>
        <v>0</v>
      </c>
      <c r="I42" s="126">
        <f>'Реклама 5.1.'!I10</f>
        <v>0</v>
      </c>
      <c r="J42" s="126">
        <f>'Реклама 5.1.'!J10</f>
        <v>0</v>
      </c>
      <c r="K42" s="124">
        <f>'Реклама 5.1.'!K10</f>
        <v>0</v>
      </c>
      <c r="L42" s="124">
        <f>'Реклама 5.1.'!L10</f>
        <v>0</v>
      </c>
      <c r="M42" s="124">
        <f>'Реклама 5.1.'!M10</f>
        <v>0</v>
      </c>
      <c r="N42" s="124">
        <f>'Реклама 5.1.'!N10</f>
        <v>0</v>
      </c>
      <c r="O42" s="124">
        <f>'Реклама 5.1.'!O10</f>
        <v>0</v>
      </c>
      <c r="P42" s="116">
        <f t="shared" si="1"/>
        <v>0</v>
      </c>
    </row>
    <row r="43" spans="1:16" ht="13.5" customHeight="1">
      <c r="A43" s="113">
        <v>17</v>
      </c>
      <c r="B43" s="114" t="s">
        <v>93</v>
      </c>
      <c r="C43" s="117"/>
      <c r="D43" s="120">
        <f>5%*D42</f>
        <v>0</v>
      </c>
      <c r="E43" s="120">
        <f t="shared" ref="E43:O43" si="13">5%*E42</f>
        <v>0</v>
      </c>
      <c r="F43" s="120">
        <f t="shared" si="13"/>
        <v>0</v>
      </c>
      <c r="G43" s="120">
        <f t="shared" si="13"/>
        <v>0</v>
      </c>
      <c r="H43" s="120">
        <f t="shared" si="13"/>
        <v>0</v>
      </c>
      <c r="I43" s="120">
        <f t="shared" si="13"/>
        <v>0</v>
      </c>
      <c r="J43" s="120">
        <f t="shared" si="13"/>
        <v>0</v>
      </c>
      <c r="K43" s="120">
        <f t="shared" si="13"/>
        <v>0</v>
      </c>
      <c r="L43" s="120">
        <f t="shared" si="13"/>
        <v>0</v>
      </c>
      <c r="M43" s="186">
        <f t="shared" si="13"/>
        <v>0</v>
      </c>
      <c r="N43" s="186">
        <f t="shared" si="13"/>
        <v>0</v>
      </c>
      <c r="O43" s="186">
        <f t="shared" si="13"/>
        <v>0</v>
      </c>
      <c r="P43" s="116">
        <f>SUM(D43:O43)</f>
        <v>0</v>
      </c>
    </row>
    <row r="44" spans="1:16" ht="14">
      <c r="A44" s="113">
        <v>18</v>
      </c>
      <c r="B44" s="128" t="s">
        <v>143</v>
      </c>
      <c r="C44" s="129"/>
      <c r="D44" s="120"/>
      <c r="E44" s="120"/>
      <c r="F44" s="120"/>
      <c r="G44" s="120"/>
      <c r="H44" s="120"/>
      <c r="I44" s="120"/>
      <c r="J44" s="120"/>
      <c r="K44" s="120"/>
      <c r="L44" s="120"/>
      <c r="M44" s="186"/>
      <c r="N44" s="120"/>
      <c r="O44" s="120"/>
      <c r="P44" s="116">
        <f>SUM(D44:O44)</f>
        <v>0</v>
      </c>
    </row>
    <row r="45" spans="1:16" ht="15" thickBot="1">
      <c r="A45" s="199">
        <v>19</v>
      </c>
      <c r="B45" s="200" t="s">
        <v>94</v>
      </c>
      <c r="C45" s="201"/>
      <c r="D45" s="202"/>
      <c r="E45" s="202"/>
      <c r="F45" s="202"/>
      <c r="G45" s="202"/>
      <c r="H45" s="202"/>
      <c r="I45" s="202"/>
      <c r="J45" s="202"/>
      <c r="K45" s="202"/>
      <c r="L45" s="203"/>
      <c r="M45" s="203"/>
      <c r="N45" s="203"/>
      <c r="O45" s="203"/>
      <c r="P45" s="204">
        <f>SUM(D45:O45)</f>
        <v>0</v>
      </c>
    </row>
    <row r="46" spans="1:16" ht="16" thickTop="1" thickBot="1">
      <c r="A46" s="130"/>
      <c r="B46" s="131" t="s">
        <v>95</v>
      </c>
      <c r="C46" s="132">
        <f t="shared" ref="C46:O46" si="14">C8+C13+C14+C15+C16+C30++C31+C32+C33+C34+C35+C36+C37+C38+C43+C44+SUM(C45:C45)</f>
        <v>0</v>
      </c>
      <c r="D46" s="132">
        <f t="shared" si="14"/>
        <v>0</v>
      </c>
      <c r="E46" s="132">
        <f t="shared" si="14"/>
        <v>0</v>
      </c>
      <c r="F46" s="132">
        <f t="shared" si="14"/>
        <v>0</v>
      </c>
      <c r="G46" s="132">
        <f t="shared" si="14"/>
        <v>0</v>
      </c>
      <c r="H46" s="132">
        <f t="shared" si="14"/>
        <v>0</v>
      </c>
      <c r="I46" s="132">
        <f t="shared" si="14"/>
        <v>0</v>
      </c>
      <c r="J46" s="132">
        <f t="shared" si="14"/>
        <v>0</v>
      </c>
      <c r="K46" s="132">
        <f t="shared" si="14"/>
        <v>0</v>
      </c>
      <c r="L46" s="132">
        <f t="shared" si="14"/>
        <v>0</v>
      </c>
      <c r="M46" s="132">
        <f t="shared" si="14"/>
        <v>0</v>
      </c>
      <c r="N46" s="132">
        <f t="shared" si="14"/>
        <v>0</v>
      </c>
      <c r="O46" s="132">
        <f t="shared" si="14"/>
        <v>0</v>
      </c>
      <c r="P46" s="198">
        <f>SUM(D46:O46)</f>
        <v>0</v>
      </c>
    </row>
    <row r="48" spans="1:16" ht="24" customHeight="1">
      <c r="B48" s="488" t="s">
        <v>256</v>
      </c>
      <c r="C48" s="488"/>
      <c r="D48" s="488"/>
      <c r="E48" s="488"/>
      <c r="F48" s="488"/>
    </row>
  </sheetData>
  <mergeCells count="20">
    <mergeCell ref="O5:O6"/>
    <mergeCell ref="K5:K6"/>
    <mergeCell ref="L5:L6"/>
    <mergeCell ref="M5:M6"/>
    <mergeCell ref="N5:N6"/>
    <mergeCell ref="B48:F48"/>
    <mergeCell ref="A2:P2"/>
    <mergeCell ref="P4:P6"/>
    <mergeCell ref="A1:C1"/>
    <mergeCell ref="C4:C6"/>
    <mergeCell ref="B4:B6"/>
    <mergeCell ref="A4:A6"/>
    <mergeCell ref="D4:O4"/>
    <mergeCell ref="G5:G6"/>
    <mergeCell ref="H5:H6"/>
    <mergeCell ref="I5:I6"/>
    <mergeCell ref="J5:J6"/>
    <mergeCell ref="D5:D6"/>
    <mergeCell ref="E5:E6"/>
    <mergeCell ref="F5:F6"/>
  </mergeCells>
  <phoneticPr fontId="0" type="noConversion"/>
  <pageMargins left="0.75" right="0.75" top="1" bottom="1" header="0.5" footer="0.5"/>
  <pageSetup paperSize="9" scale="72" fitToWidth="2" orientation="landscape"/>
  <rowBreaks count="1" manualBreakCount="1">
    <brk id="30" max="21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25"/>
  <sheetViews>
    <sheetView zoomScale="125" zoomScaleNormal="125" zoomScalePageLayoutView="125" workbookViewId="0">
      <selection sqref="A1:P1"/>
    </sheetView>
  </sheetViews>
  <sheetFormatPr baseColWidth="10" defaultColWidth="8.7109375" defaultRowHeight="13" x14ac:dyDescent="0"/>
  <cols>
    <col min="1" max="1" width="4.42578125" bestFit="1" customWidth="1"/>
    <col min="2" max="2" width="31.7109375" customWidth="1"/>
    <col min="3" max="3" width="10.42578125" customWidth="1"/>
    <col min="4" max="4" width="7.85546875" customWidth="1"/>
    <col min="5" max="5" width="9.28515625" customWidth="1"/>
    <col min="6" max="6" width="6.7109375" customWidth="1"/>
    <col min="7" max="7" width="8.140625" customWidth="1"/>
    <col min="8" max="10" width="6.7109375" customWidth="1"/>
    <col min="11" max="11" width="8.85546875" customWidth="1"/>
    <col min="12" max="12" width="11.28515625" customWidth="1"/>
    <col min="13" max="13" width="10.85546875" customWidth="1"/>
    <col min="14" max="14" width="11.28515625" customWidth="1"/>
    <col min="15" max="15" width="11.5703125" customWidth="1"/>
    <col min="16" max="16" width="11.85546875" customWidth="1"/>
  </cols>
  <sheetData>
    <row r="1" spans="1:16" ht="24" customHeight="1">
      <c r="A1" s="518" t="s">
        <v>161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</row>
    <row r="2" spans="1:16" ht="14" thickBot="1">
      <c r="N2" s="519"/>
      <c r="O2" s="519"/>
      <c r="P2" s="519"/>
    </row>
    <row r="3" spans="1:16" ht="26.25" customHeight="1">
      <c r="A3" s="510" t="s">
        <v>47</v>
      </c>
      <c r="B3" s="513" t="s">
        <v>48</v>
      </c>
      <c r="C3" s="513"/>
      <c r="D3" s="515" t="s">
        <v>253</v>
      </c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7"/>
      <c r="P3" s="491" t="s">
        <v>50</v>
      </c>
    </row>
    <row r="4" spans="1:16">
      <c r="A4" s="511"/>
      <c r="B4" s="514"/>
      <c r="C4" s="514"/>
      <c r="D4" s="504" t="s">
        <v>51</v>
      </c>
      <c r="E4" s="504" t="s">
        <v>97</v>
      </c>
      <c r="F4" s="504" t="s">
        <v>53</v>
      </c>
      <c r="G4" s="486" t="s">
        <v>54</v>
      </c>
      <c r="H4" s="486" t="s">
        <v>55</v>
      </c>
      <c r="I4" s="486" t="s">
        <v>56</v>
      </c>
      <c r="J4" s="486" t="s">
        <v>57</v>
      </c>
      <c r="K4" s="486" t="s">
        <v>58</v>
      </c>
      <c r="L4" s="486" t="s">
        <v>59</v>
      </c>
      <c r="M4" s="486" t="s">
        <v>60</v>
      </c>
      <c r="N4" s="486" t="s">
        <v>61</v>
      </c>
      <c r="O4" s="486" t="s">
        <v>62</v>
      </c>
      <c r="P4" s="492"/>
    </row>
    <row r="5" spans="1:16">
      <c r="A5" s="512"/>
      <c r="B5" s="487"/>
      <c r="C5" s="487"/>
      <c r="D5" s="504"/>
      <c r="E5" s="504"/>
      <c r="F5" s="504"/>
      <c r="G5" s="487"/>
      <c r="H5" s="487"/>
      <c r="I5" s="487"/>
      <c r="J5" s="487"/>
      <c r="K5" s="487"/>
      <c r="L5" s="487"/>
      <c r="M5" s="487"/>
      <c r="N5" s="487"/>
      <c r="O5" s="487"/>
      <c r="P5" s="493"/>
    </row>
    <row r="6" spans="1:16" ht="14" thickBot="1">
      <c r="A6" s="90">
        <v>1</v>
      </c>
      <c r="B6" s="91">
        <v>2</v>
      </c>
      <c r="C6" s="91">
        <v>3</v>
      </c>
      <c r="D6" s="91">
        <v>10</v>
      </c>
      <c r="E6" s="91">
        <v>11</v>
      </c>
      <c r="F6" s="91">
        <v>12</v>
      </c>
      <c r="G6" s="92">
        <v>13</v>
      </c>
      <c r="H6" s="91">
        <v>14</v>
      </c>
      <c r="I6" s="91">
        <v>15</v>
      </c>
      <c r="J6" s="91">
        <v>16</v>
      </c>
      <c r="K6" s="92">
        <v>17</v>
      </c>
      <c r="L6" s="91">
        <v>18</v>
      </c>
      <c r="M6" s="91">
        <v>19</v>
      </c>
      <c r="N6" s="91">
        <v>20</v>
      </c>
      <c r="O6" s="92">
        <v>21</v>
      </c>
      <c r="P6" s="93">
        <v>22</v>
      </c>
    </row>
    <row r="7" spans="1:16" ht="15" thickTop="1">
      <c r="A7" s="65">
        <v>1</v>
      </c>
      <c r="B7" s="62"/>
      <c r="C7" s="62"/>
      <c r="D7" s="62"/>
      <c r="E7" s="62"/>
      <c r="F7" s="62"/>
      <c r="G7" s="62"/>
      <c r="H7" s="62"/>
      <c r="I7" s="62"/>
      <c r="J7" s="62"/>
      <c r="K7" s="205"/>
      <c r="L7" s="205"/>
      <c r="M7" s="205"/>
      <c r="N7" s="205"/>
      <c r="O7" s="205"/>
      <c r="P7" s="207">
        <f>SUM(D7:O7)</f>
        <v>0</v>
      </c>
    </row>
    <row r="8" spans="1:16" ht="14">
      <c r="A8" s="66">
        <v>2</v>
      </c>
      <c r="B8" s="45"/>
      <c r="C8" s="45"/>
      <c r="D8" s="45"/>
      <c r="E8" s="45"/>
      <c r="F8" s="45"/>
      <c r="G8" s="45"/>
      <c r="H8" s="45"/>
      <c r="I8" s="45"/>
      <c r="J8" s="45"/>
      <c r="K8" s="206"/>
      <c r="L8" s="206"/>
      <c r="M8" s="206"/>
      <c r="N8" s="206"/>
      <c r="O8" s="206"/>
      <c r="P8" s="207">
        <f>SUM(D8:O8)</f>
        <v>0</v>
      </c>
    </row>
    <row r="9" spans="1:16" ht="14">
      <c r="A9" s="311">
        <v>3</v>
      </c>
      <c r="B9" s="45" t="s">
        <v>239</v>
      </c>
      <c r="C9" s="45"/>
      <c r="D9" s="45"/>
      <c r="E9" s="45"/>
      <c r="F9" s="45"/>
      <c r="G9" s="45"/>
      <c r="H9" s="45"/>
      <c r="I9" s="45"/>
      <c r="J9" s="45"/>
      <c r="K9" s="206"/>
      <c r="L9" s="206"/>
      <c r="M9" s="206"/>
      <c r="N9" s="206"/>
      <c r="O9" s="206"/>
      <c r="P9" s="207"/>
    </row>
    <row r="10" spans="1:16" ht="14">
      <c r="A10" s="505" t="s">
        <v>63</v>
      </c>
      <c r="B10" s="506"/>
      <c r="C10" s="103"/>
      <c r="D10" s="45">
        <f t="shared" ref="D10:O10" si="0">SUM(D7:D8)</f>
        <v>0</v>
      </c>
      <c r="E10" s="45">
        <f t="shared" si="0"/>
        <v>0</v>
      </c>
      <c r="F10" s="45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45">
        <f t="shared" si="0"/>
        <v>0</v>
      </c>
      <c r="L10" s="45">
        <f t="shared" si="0"/>
        <v>0</v>
      </c>
      <c r="M10" s="45">
        <f t="shared" si="0"/>
        <v>0</v>
      </c>
      <c r="N10" s="45">
        <f t="shared" si="0"/>
        <v>0</v>
      </c>
      <c r="O10" s="45">
        <f t="shared" si="0"/>
        <v>0</v>
      </c>
      <c r="P10" s="207">
        <f>SUM(D10:O10)</f>
        <v>0</v>
      </c>
    </row>
    <row r="11" spans="1:16" ht="15.75" customHeight="1" thickBot="1">
      <c r="A11" s="507" t="s">
        <v>64</v>
      </c>
      <c r="B11" s="508"/>
      <c r="C11" s="104"/>
      <c r="D11" s="144">
        <f>D10</f>
        <v>0</v>
      </c>
      <c r="E11" s="144">
        <f t="shared" ref="E11:K11" si="1">D11+E10</f>
        <v>0</v>
      </c>
      <c r="F11" s="144">
        <f t="shared" si="1"/>
        <v>0</v>
      </c>
      <c r="G11" s="144">
        <f t="shared" si="1"/>
        <v>0</v>
      </c>
      <c r="H11" s="144">
        <f t="shared" si="1"/>
        <v>0</v>
      </c>
      <c r="I11" s="144">
        <f t="shared" si="1"/>
        <v>0</v>
      </c>
      <c r="J11" s="144">
        <f t="shared" si="1"/>
        <v>0</v>
      </c>
      <c r="K11" s="144">
        <f t="shared" si="1"/>
        <v>0</v>
      </c>
      <c r="L11" s="144">
        <f t="shared" ref="L11" si="2">K11+L10</f>
        <v>0</v>
      </c>
      <c r="M11" s="144">
        <f t="shared" ref="M11" si="3">L11+M10</f>
        <v>0</v>
      </c>
      <c r="N11" s="144">
        <f t="shared" ref="N11" si="4">M11+N10</f>
        <v>0</v>
      </c>
      <c r="O11" s="144">
        <f t="shared" ref="O11" si="5">N11+O10</f>
        <v>0</v>
      </c>
      <c r="P11" s="106"/>
    </row>
    <row r="13" spans="1:16" ht="14" thickBot="1"/>
    <row r="14" spans="1:16">
      <c r="A14" s="510" t="s">
        <v>47</v>
      </c>
      <c r="B14" s="513" t="s">
        <v>48</v>
      </c>
      <c r="C14" s="513"/>
      <c r="D14" s="515" t="s">
        <v>253</v>
      </c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7"/>
      <c r="P14" s="491" t="s">
        <v>50</v>
      </c>
    </row>
    <row r="15" spans="1:16">
      <c r="A15" s="511"/>
      <c r="B15" s="514"/>
      <c r="C15" s="514"/>
      <c r="D15" s="504" t="s">
        <v>51</v>
      </c>
      <c r="E15" s="504" t="s">
        <v>97</v>
      </c>
      <c r="F15" s="504" t="s">
        <v>53</v>
      </c>
      <c r="G15" s="486" t="s">
        <v>54</v>
      </c>
      <c r="H15" s="486" t="s">
        <v>55</v>
      </c>
      <c r="I15" s="486" t="s">
        <v>56</v>
      </c>
      <c r="J15" s="486" t="s">
        <v>57</v>
      </c>
      <c r="K15" s="486" t="s">
        <v>58</v>
      </c>
      <c r="L15" s="486" t="s">
        <v>59</v>
      </c>
      <c r="M15" s="486" t="s">
        <v>60</v>
      </c>
      <c r="N15" s="486" t="s">
        <v>61</v>
      </c>
      <c r="O15" s="486" t="s">
        <v>62</v>
      </c>
      <c r="P15" s="492"/>
    </row>
    <row r="16" spans="1:16">
      <c r="A16" s="512"/>
      <c r="B16" s="487"/>
      <c r="C16" s="487"/>
      <c r="D16" s="504"/>
      <c r="E16" s="504"/>
      <c r="F16" s="504"/>
      <c r="G16" s="487"/>
      <c r="H16" s="487"/>
      <c r="I16" s="487"/>
      <c r="J16" s="487"/>
      <c r="K16" s="487"/>
      <c r="L16" s="487"/>
      <c r="M16" s="487"/>
      <c r="N16" s="487"/>
      <c r="O16" s="487"/>
      <c r="P16" s="493"/>
    </row>
    <row r="17" spans="1:16" ht="14" thickBot="1">
      <c r="A17" s="90">
        <v>1</v>
      </c>
      <c r="B17" s="91">
        <v>2</v>
      </c>
      <c r="C17" s="91">
        <v>3</v>
      </c>
      <c r="D17" s="91">
        <v>10</v>
      </c>
      <c r="E17" s="91">
        <v>11</v>
      </c>
      <c r="F17" s="91">
        <v>12</v>
      </c>
      <c r="G17" s="92">
        <v>13</v>
      </c>
      <c r="H17" s="91">
        <v>14</v>
      </c>
      <c r="I17" s="91">
        <v>15</v>
      </c>
      <c r="J17" s="91">
        <v>16</v>
      </c>
      <c r="K17" s="92">
        <v>17</v>
      </c>
      <c r="L17" s="91">
        <v>18</v>
      </c>
      <c r="M17" s="91">
        <v>19</v>
      </c>
      <c r="N17" s="91">
        <v>20</v>
      </c>
      <c r="O17" s="92">
        <v>21</v>
      </c>
      <c r="P17" s="93">
        <v>22</v>
      </c>
    </row>
    <row r="18" spans="1:16" ht="15" thickTop="1">
      <c r="A18" s="65">
        <v>1</v>
      </c>
      <c r="B18" s="62"/>
      <c r="C18" s="62"/>
      <c r="D18" s="62"/>
      <c r="E18" s="62"/>
      <c r="F18" s="62"/>
      <c r="G18" s="62"/>
      <c r="H18" s="62"/>
      <c r="I18" s="62"/>
      <c r="J18" s="62"/>
      <c r="K18" s="205"/>
      <c r="L18" s="205"/>
      <c r="M18" s="205"/>
      <c r="N18" s="205"/>
      <c r="O18" s="205"/>
      <c r="P18" s="207">
        <f>SUM(D18:O18)</f>
        <v>0</v>
      </c>
    </row>
    <row r="19" spans="1:16" ht="14">
      <c r="A19" s="66">
        <v>2</v>
      </c>
      <c r="B19" s="45"/>
      <c r="C19" s="45"/>
      <c r="D19" s="45"/>
      <c r="E19" s="45"/>
      <c r="F19" s="45"/>
      <c r="G19" s="45"/>
      <c r="H19" s="45"/>
      <c r="I19" s="45"/>
      <c r="J19" s="45"/>
      <c r="K19" s="206"/>
      <c r="L19" s="206"/>
      <c r="M19" s="206"/>
      <c r="N19" s="206"/>
      <c r="O19" s="206"/>
      <c r="P19" s="207">
        <f>SUM(D19:O19)</f>
        <v>0</v>
      </c>
    </row>
    <row r="20" spans="1:16" ht="14">
      <c r="A20" s="311">
        <v>3</v>
      </c>
      <c r="B20" s="45" t="s">
        <v>239</v>
      </c>
      <c r="C20" s="45"/>
      <c r="D20" s="45"/>
      <c r="E20" s="45"/>
      <c r="F20" s="45"/>
      <c r="G20" s="45"/>
      <c r="H20" s="45"/>
      <c r="I20" s="45"/>
      <c r="J20" s="45"/>
      <c r="K20" s="206"/>
      <c r="L20" s="206"/>
      <c r="M20" s="206"/>
      <c r="N20" s="206"/>
      <c r="O20" s="206"/>
      <c r="P20" s="207"/>
    </row>
    <row r="21" spans="1:16" ht="14">
      <c r="A21" s="505" t="s">
        <v>63</v>
      </c>
      <c r="B21" s="506"/>
      <c r="C21" s="268"/>
      <c r="D21" s="45">
        <f t="shared" ref="D21:O21" si="6">SUM(D18:D19)</f>
        <v>0</v>
      </c>
      <c r="E21" s="45">
        <f t="shared" si="6"/>
        <v>0</v>
      </c>
      <c r="F21" s="45">
        <f t="shared" si="6"/>
        <v>0</v>
      </c>
      <c r="G21" s="45">
        <f t="shared" si="6"/>
        <v>0</v>
      </c>
      <c r="H21" s="45">
        <f t="shared" si="6"/>
        <v>0</v>
      </c>
      <c r="I21" s="45">
        <f t="shared" si="6"/>
        <v>0</v>
      </c>
      <c r="J21" s="45">
        <f t="shared" si="6"/>
        <v>0</v>
      </c>
      <c r="K21" s="45">
        <f t="shared" si="6"/>
        <v>0</v>
      </c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207">
        <f>SUM(D21:O21)</f>
        <v>0</v>
      </c>
    </row>
    <row r="22" spans="1:16" ht="15" thickBot="1">
      <c r="A22" s="507" t="s">
        <v>64</v>
      </c>
      <c r="B22" s="508"/>
      <c r="C22" s="266"/>
      <c r="D22" s="144">
        <f>D21</f>
        <v>0</v>
      </c>
      <c r="E22" s="144">
        <f t="shared" ref="E22" si="7">D22+E21</f>
        <v>0</v>
      </c>
      <c r="F22" s="144">
        <f t="shared" ref="F22" si="8">E22+F21</f>
        <v>0</v>
      </c>
      <c r="G22" s="144">
        <f t="shared" ref="G22" si="9">F22+G21</f>
        <v>0</v>
      </c>
      <c r="H22" s="144">
        <f t="shared" ref="H22" si="10">G22+H21</f>
        <v>0</v>
      </c>
      <c r="I22" s="144">
        <f t="shared" ref="I22" si="11">H22+I21</f>
        <v>0</v>
      </c>
      <c r="J22" s="144">
        <f t="shared" ref="J22" si="12">I22+J21</f>
        <v>0</v>
      </c>
      <c r="K22" s="144">
        <f t="shared" ref="K22" si="13">J22+K21</f>
        <v>0</v>
      </c>
      <c r="L22" s="144">
        <f t="shared" ref="L22" si="14">K22+L21</f>
        <v>0</v>
      </c>
      <c r="M22" s="144">
        <f t="shared" ref="M22" si="15">L22+M21</f>
        <v>0</v>
      </c>
      <c r="N22" s="144">
        <f t="shared" ref="N22" si="16">M22+N21</f>
        <v>0</v>
      </c>
      <c r="O22" s="144">
        <f t="shared" ref="O22" si="17">N22+O21</f>
        <v>0</v>
      </c>
      <c r="P22" s="106"/>
    </row>
    <row r="25" spans="1:16" ht="28" customHeight="1">
      <c r="A25" s="509" t="s">
        <v>254</v>
      </c>
      <c r="B25" s="509"/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</row>
  </sheetData>
  <mergeCells count="41">
    <mergeCell ref="B3:B5"/>
    <mergeCell ref="K4:K5"/>
    <mergeCell ref="A11:B11"/>
    <mergeCell ref="A10:B10"/>
    <mergeCell ref="A1:P1"/>
    <mergeCell ref="D3:O3"/>
    <mergeCell ref="G4:G5"/>
    <mergeCell ref="H4:H5"/>
    <mergeCell ref="I4:I5"/>
    <mergeCell ref="N2:P2"/>
    <mergeCell ref="O4:O5"/>
    <mergeCell ref="C3:C5"/>
    <mergeCell ref="A3:A5"/>
    <mergeCell ref="N4:N5"/>
    <mergeCell ref="P3:P5"/>
    <mergeCell ref="J4:J5"/>
    <mergeCell ref="D4:D5"/>
    <mergeCell ref="E4:E5"/>
    <mergeCell ref="F4:F5"/>
    <mergeCell ref="L4:L5"/>
    <mergeCell ref="M4:M5"/>
    <mergeCell ref="P14:P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A21:B21"/>
    <mergeCell ref="A22:B22"/>
    <mergeCell ref="A25:M25"/>
    <mergeCell ref="A14:A16"/>
    <mergeCell ref="B14:B16"/>
    <mergeCell ref="C14:C16"/>
    <mergeCell ref="D14:O14"/>
  </mergeCells>
  <phoneticPr fontId="4" type="noConversion"/>
  <pageMargins left="0.75" right="0.75" top="1" bottom="1" header="0.5" footer="0.5"/>
  <pageSetup paperSize="9" scale="7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125" zoomScaleNormal="125" zoomScalePageLayoutView="125" workbookViewId="0">
      <selection sqref="A1:I1"/>
    </sheetView>
  </sheetViews>
  <sheetFormatPr baseColWidth="10" defaultColWidth="8.7109375" defaultRowHeight="13" x14ac:dyDescent="0"/>
  <cols>
    <col min="1" max="1" width="4.5703125" customWidth="1"/>
    <col min="2" max="2" width="18" customWidth="1"/>
    <col min="5" max="5" width="10.85546875" customWidth="1"/>
    <col min="6" max="6" width="7.85546875" customWidth="1"/>
    <col min="7" max="7" width="9.7109375" customWidth="1"/>
    <col min="8" max="8" width="13.140625" customWidth="1"/>
    <col min="9" max="9" width="25" customWidth="1"/>
  </cols>
  <sheetData>
    <row r="1" spans="1:9" ht="37.5" customHeight="1">
      <c r="A1" s="568" t="s">
        <v>258</v>
      </c>
      <c r="B1" s="518"/>
      <c r="C1" s="518"/>
      <c r="D1" s="518"/>
      <c r="E1" s="518"/>
      <c r="F1" s="518"/>
      <c r="G1" s="518"/>
      <c r="H1" s="518"/>
      <c r="I1" s="518"/>
    </row>
    <row r="2" spans="1:9" ht="19" thickBot="1">
      <c r="A2" s="145"/>
      <c r="B2" s="133"/>
      <c r="C2" s="133"/>
      <c r="D2" s="133"/>
      <c r="E2" s="133"/>
      <c r="F2" s="133"/>
      <c r="G2" s="133"/>
      <c r="H2" s="133"/>
      <c r="I2" s="133"/>
    </row>
    <row r="3" spans="1:9" ht="16">
      <c r="A3" s="575" t="s">
        <v>129</v>
      </c>
      <c r="B3" s="576"/>
      <c r="C3" s="576"/>
      <c r="D3" s="576"/>
      <c r="E3" s="576"/>
      <c r="F3" s="576"/>
      <c r="G3" s="576"/>
      <c r="H3" s="576"/>
      <c r="I3" s="577"/>
    </row>
    <row r="4" spans="1:9" ht="19.5" customHeight="1" thickBot="1">
      <c r="A4" s="195"/>
      <c r="B4" s="44"/>
      <c r="C4" s="44"/>
      <c r="D4" s="44"/>
      <c r="E4" s="44"/>
      <c r="F4" s="44"/>
      <c r="G4" s="44"/>
      <c r="H4" s="44"/>
      <c r="I4" s="196"/>
    </row>
    <row r="5" spans="1:9" ht="41.25" customHeight="1">
      <c r="A5" s="134" t="s">
        <v>29</v>
      </c>
      <c r="B5" s="572" t="s">
        <v>100</v>
      </c>
      <c r="C5" s="573"/>
      <c r="D5" s="573"/>
      <c r="E5" s="574"/>
      <c r="F5" s="64" t="s">
        <v>101</v>
      </c>
      <c r="G5" s="64" t="s">
        <v>102</v>
      </c>
      <c r="H5" s="64" t="s">
        <v>103</v>
      </c>
      <c r="I5" s="72" t="s">
        <v>104</v>
      </c>
    </row>
    <row r="6" spans="1:9" ht="12.75" hidden="1" customHeight="1">
      <c r="A6" s="46"/>
      <c r="B6" s="45"/>
      <c r="C6" s="45"/>
      <c r="D6" s="45"/>
      <c r="E6" s="45"/>
      <c r="F6" s="45" t="s">
        <v>105</v>
      </c>
      <c r="G6" s="45"/>
      <c r="H6" s="45" t="s">
        <v>106</v>
      </c>
      <c r="I6" s="135"/>
    </row>
    <row r="7" spans="1:9" ht="16">
      <c r="A7" s="569" t="s">
        <v>107</v>
      </c>
      <c r="B7" s="570"/>
      <c r="C7" s="570"/>
      <c r="D7" s="570"/>
      <c r="E7" s="570"/>
      <c r="F7" s="570"/>
      <c r="G7" s="570"/>
      <c r="H7" s="570"/>
      <c r="I7" s="571"/>
    </row>
    <row r="8" spans="1:9">
      <c r="A8" s="66">
        <v>1</v>
      </c>
      <c r="B8" s="563"/>
      <c r="C8" s="563"/>
      <c r="D8" s="563"/>
      <c r="E8" s="563"/>
      <c r="F8" s="45"/>
      <c r="G8" s="45"/>
      <c r="H8" s="45">
        <f>F8*G8</f>
        <v>0</v>
      </c>
      <c r="I8" s="135"/>
    </row>
    <row r="9" spans="1:9">
      <c r="A9" s="66">
        <v>2</v>
      </c>
      <c r="B9" s="563"/>
      <c r="C9" s="563"/>
      <c r="D9" s="563"/>
      <c r="E9" s="563"/>
      <c r="F9" s="45"/>
      <c r="G9" s="45"/>
      <c r="H9" s="45">
        <f>F9*G9</f>
        <v>0</v>
      </c>
      <c r="I9" s="135"/>
    </row>
    <row r="10" spans="1:9">
      <c r="A10" s="66">
        <v>3</v>
      </c>
      <c r="B10" s="541"/>
      <c r="C10" s="542"/>
      <c r="D10" s="542"/>
      <c r="E10" s="506"/>
      <c r="F10" s="45"/>
      <c r="G10" s="45"/>
      <c r="H10" s="45">
        <f>F10*G10</f>
        <v>0</v>
      </c>
      <c r="I10" s="135"/>
    </row>
    <row r="11" spans="1:9">
      <c r="A11" s="66">
        <v>4</v>
      </c>
      <c r="B11" s="541"/>
      <c r="C11" s="542"/>
      <c r="D11" s="542"/>
      <c r="E11" s="506"/>
      <c r="F11" s="45"/>
      <c r="G11" s="45"/>
      <c r="H11" s="45">
        <f>F11*G11</f>
        <v>0</v>
      </c>
      <c r="I11" s="135"/>
    </row>
    <row r="12" spans="1:9">
      <c r="A12" s="46"/>
      <c r="B12" s="549" t="s">
        <v>108</v>
      </c>
      <c r="C12" s="550"/>
      <c r="D12" s="550"/>
      <c r="E12" s="551"/>
      <c r="F12" s="127">
        <f>SUM(F8:F11)</f>
        <v>0</v>
      </c>
      <c r="G12" s="127"/>
      <c r="H12" s="136">
        <f>SUM(H8:H11)</f>
        <v>0</v>
      </c>
      <c r="I12" s="135"/>
    </row>
    <row r="13" spans="1:9" ht="16">
      <c r="A13" s="569" t="s">
        <v>121</v>
      </c>
      <c r="B13" s="570"/>
      <c r="C13" s="570"/>
      <c r="D13" s="570"/>
      <c r="E13" s="570"/>
      <c r="F13" s="570"/>
      <c r="G13" s="570"/>
      <c r="H13" s="570"/>
      <c r="I13" s="571"/>
    </row>
    <row r="14" spans="1:9">
      <c r="A14" s="66">
        <v>5</v>
      </c>
      <c r="B14" s="578"/>
      <c r="C14" s="578"/>
      <c r="D14" s="578"/>
      <c r="E14" s="578"/>
      <c r="F14" s="137"/>
      <c r="G14" s="137"/>
      <c r="H14" s="137">
        <f>F14*G14</f>
        <v>0</v>
      </c>
      <c r="I14" s="107"/>
    </row>
    <row r="15" spans="1:9">
      <c r="A15" s="66">
        <v>6</v>
      </c>
      <c r="B15" s="578"/>
      <c r="C15" s="578"/>
      <c r="D15" s="578"/>
      <c r="E15" s="578"/>
      <c r="F15" s="137"/>
      <c r="G15" s="137"/>
      <c r="H15" s="137">
        <f>F15*G15</f>
        <v>0</v>
      </c>
      <c r="I15" s="107"/>
    </row>
    <row r="16" spans="1:9">
      <c r="A16" s="66">
        <v>7</v>
      </c>
      <c r="B16" s="578"/>
      <c r="C16" s="578"/>
      <c r="D16" s="578"/>
      <c r="E16" s="578"/>
      <c r="F16" s="137"/>
      <c r="G16" s="137"/>
      <c r="H16" s="137">
        <f>F16*G16</f>
        <v>0</v>
      </c>
      <c r="I16" s="107"/>
    </row>
    <row r="17" spans="1:9">
      <c r="A17" s="66"/>
      <c r="B17" s="579" t="s">
        <v>109</v>
      </c>
      <c r="C17" s="579"/>
      <c r="D17" s="579"/>
      <c r="E17" s="579"/>
      <c r="F17" s="138">
        <f>SUM(F14:F16)</f>
        <v>0</v>
      </c>
      <c r="G17" s="138"/>
      <c r="H17" s="139">
        <f>SUM(H14:H16)</f>
        <v>0</v>
      </c>
      <c r="I17" s="107"/>
    </row>
    <row r="18" spans="1:9" ht="16">
      <c r="A18" s="569" t="s">
        <v>81</v>
      </c>
      <c r="B18" s="570"/>
      <c r="C18" s="570"/>
      <c r="D18" s="570"/>
      <c r="E18" s="570"/>
      <c r="F18" s="570"/>
      <c r="G18" s="570"/>
      <c r="H18" s="570"/>
      <c r="I18" s="571"/>
    </row>
    <row r="19" spans="1:9">
      <c r="A19" s="66">
        <v>8</v>
      </c>
      <c r="B19" s="578"/>
      <c r="C19" s="578"/>
      <c r="D19" s="578"/>
      <c r="E19" s="578"/>
      <c r="F19" s="137"/>
      <c r="G19" s="137"/>
      <c r="H19" s="137">
        <f>F19*G19</f>
        <v>0</v>
      </c>
      <c r="I19" s="135"/>
    </row>
    <row r="20" spans="1:9">
      <c r="A20" s="66">
        <v>9</v>
      </c>
      <c r="B20" s="578"/>
      <c r="C20" s="578"/>
      <c r="D20" s="578"/>
      <c r="E20" s="578"/>
      <c r="F20" s="137"/>
      <c r="G20" s="137"/>
      <c r="H20" s="137">
        <f>F20*G20</f>
        <v>0</v>
      </c>
      <c r="I20" s="135"/>
    </row>
    <row r="21" spans="1:9">
      <c r="A21" s="66"/>
      <c r="B21" s="579" t="s">
        <v>110</v>
      </c>
      <c r="C21" s="579"/>
      <c r="D21" s="579"/>
      <c r="E21" s="579"/>
      <c r="F21" s="138">
        <f>SUM(F19:F20)</f>
        <v>0</v>
      </c>
      <c r="G21" s="138"/>
      <c r="H21" s="139">
        <f>SUM(H19:H20)</f>
        <v>0</v>
      </c>
      <c r="I21" s="107"/>
    </row>
    <row r="22" spans="1:9" ht="14.25" customHeight="1">
      <c r="A22" s="552" t="s">
        <v>111</v>
      </c>
      <c r="B22" s="555"/>
      <c r="C22" s="555"/>
      <c r="D22" s="555"/>
      <c r="E22" s="555"/>
      <c r="F22" s="555"/>
      <c r="G22" s="555"/>
      <c r="H22" s="555"/>
      <c r="I22" s="556"/>
    </row>
    <row r="23" spans="1:9">
      <c r="A23" s="66">
        <v>10</v>
      </c>
      <c r="B23" s="530"/>
      <c r="C23" s="531"/>
      <c r="D23" s="531"/>
      <c r="E23" s="532"/>
      <c r="F23" s="45"/>
      <c r="G23" s="45"/>
      <c r="H23" s="45">
        <f>F23*G23</f>
        <v>0</v>
      </c>
      <c r="I23" s="135"/>
    </row>
    <row r="24" spans="1:9">
      <c r="A24" s="66">
        <v>11</v>
      </c>
      <c r="B24" s="546"/>
      <c r="C24" s="547"/>
      <c r="D24" s="547"/>
      <c r="E24" s="548"/>
      <c r="F24" s="45"/>
      <c r="G24" s="45"/>
      <c r="H24" s="45">
        <f>F24*G24</f>
        <v>0</v>
      </c>
      <c r="I24" s="135"/>
    </row>
    <row r="25" spans="1:9" ht="12.75" customHeight="1">
      <c r="A25" s="66">
        <v>12</v>
      </c>
      <c r="B25" s="530"/>
      <c r="C25" s="531"/>
      <c r="D25" s="531"/>
      <c r="E25" s="532"/>
      <c r="F25" s="45"/>
      <c r="G25" s="141"/>
      <c r="H25" s="45">
        <f>G25</f>
        <v>0</v>
      </c>
      <c r="I25" s="135"/>
    </row>
    <row r="26" spans="1:9" ht="14.25" customHeight="1">
      <c r="A26" s="66">
        <v>13</v>
      </c>
      <c r="B26" s="524"/>
      <c r="C26" s="525"/>
      <c r="D26" s="525"/>
      <c r="E26" s="526"/>
      <c r="F26" s="45"/>
      <c r="G26" s="45"/>
      <c r="H26" s="45">
        <f>F26*G26</f>
        <v>0</v>
      </c>
      <c r="I26" s="135"/>
    </row>
    <row r="27" spans="1:9" ht="15.75" customHeight="1">
      <c r="A27" s="66">
        <v>14</v>
      </c>
      <c r="B27" s="524"/>
      <c r="C27" s="525"/>
      <c r="D27" s="525"/>
      <c r="E27" s="526"/>
      <c r="F27" s="45"/>
      <c r="G27" s="45"/>
      <c r="H27" s="45">
        <f>F27*G27</f>
        <v>0</v>
      </c>
      <c r="I27" s="135"/>
    </row>
    <row r="28" spans="1:9" ht="13.5" customHeight="1">
      <c r="A28" s="46"/>
      <c r="B28" s="549" t="s">
        <v>112</v>
      </c>
      <c r="C28" s="550"/>
      <c r="D28" s="550"/>
      <c r="E28" s="551"/>
      <c r="F28" s="127">
        <f>SUM(F23:F27)</f>
        <v>0</v>
      </c>
      <c r="G28" s="127"/>
      <c r="H28" s="136">
        <f>SUM(H23:H27)</f>
        <v>0</v>
      </c>
      <c r="I28" s="135"/>
    </row>
    <row r="29" spans="1:9" ht="16">
      <c r="A29" s="552" t="s">
        <v>83</v>
      </c>
      <c r="B29" s="553"/>
      <c r="C29" s="553"/>
      <c r="D29" s="553"/>
      <c r="E29" s="553"/>
      <c r="F29" s="553"/>
      <c r="G29" s="553"/>
      <c r="H29" s="553"/>
      <c r="I29" s="554"/>
    </row>
    <row r="30" spans="1:9" ht="13.5" customHeight="1">
      <c r="A30" s="66">
        <v>15</v>
      </c>
      <c r="B30" s="563" t="s">
        <v>113</v>
      </c>
      <c r="C30" s="563"/>
      <c r="D30" s="563"/>
      <c r="E30" s="563"/>
      <c r="F30" s="45"/>
      <c r="G30" s="45">
        <v>10000</v>
      </c>
      <c r="H30" s="45">
        <f>F30*G30</f>
        <v>0</v>
      </c>
      <c r="I30" s="135"/>
    </row>
    <row r="31" spans="1:9" ht="13.5" customHeight="1">
      <c r="A31" s="66">
        <v>16</v>
      </c>
      <c r="B31" s="563" t="s">
        <v>120</v>
      </c>
      <c r="C31" s="563"/>
      <c r="D31" s="563"/>
      <c r="E31" s="563"/>
      <c r="F31" s="45"/>
      <c r="G31" s="45">
        <v>7000</v>
      </c>
      <c r="H31" s="45">
        <f>F31*G31</f>
        <v>0</v>
      </c>
      <c r="I31" s="135"/>
    </row>
    <row r="32" spans="1:9" ht="13.5" customHeight="1">
      <c r="A32" s="66"/>
      <c r="B32" s="549" t="s">
        <v>114</v>
      </c>
      <c r="C32" s="550"/>
      <c r="D32" s="550"/>
      <c r="E32" s="551"/>
      <c r="F32" s="127">
        <f>SUM(F30:F31)</f>
        <v>0</v>
      </c>
      <c r="G32" s="127"/>
      <c r="H32" s="136">
        <f>SUM(H30:H31)</f>
        <v>0</v>
      </c>
      <c r="I32" s="135"/>
    </row>
    <row r="33" spans="1:12" ht="15" thickBot="1">
      <c r="A33" s="566" t="s">
        <v>156</v>
      </c>
      <c r="B33" s="567"/>
      <c r="C33" s="567"/>
      <c r="D33" s="567"/>
      <c r="E33" s="567"/>
      <c r="F33" s="142">
        <f>F12+F17+F21+F28+F32</f>
        <v>0</v>
      </c>
      <c r="G33" s="142"/>
      <c r="H33" s="142">
        <f>H12+H17+H21+H28+H32</f>
        <v>0</v>
      </c>
      <c r="I33" s="143"/>
    </row>
    <row r="34" spans="1:12" ht="14.25" customHeight="1">
      <c r="A34" s="195"/>
      <c r="B34" s="44"/>
      <c r="C34" s="44"/>
      <c r="D34" s="44"/>
      <c r="E34" s="44"/>
      <c r="F34" s="44"/>
      <c r="G34" s="44"/>
      <c r="H34" s="44"/>
      <c r="I34" s="196"/>
    </row>
    <row r="35" spans="1:12" ht="16">
      <c r="A35" s="557" t="s">
        <v>130</v>
      </c>
      <c r="B35" s="558"/>
      <c r="C35" s="558"/>
      <c r="D35" s="558"/>
      <c r="E35" s="558"/>
      <c r="F35" s="558"/>
      <c r="G35" s="558"/>
      <c r="H35" s="558"/>
      <c r="I35" s="559"/>
    </row>
    <row r="36" spans="1:12" ht="15" customHeight="1" thickBot="1">
      <c r="A36" s="195"/>
      <c r="B36" s="44"/>
      <c r="C36" s="44"/>
      <c r="D36" s="44"/>
      <c r="E36" s="44"/>
      <c r="F36" s="44"/>
      <c r="G36" s="44"/>
      <c r="H36" s="44"/>
      <c r="I36" s="196"/>
    </row>
    <row r="37" spans="1:12" ht="15" customHeight="1">
      <c r="A37" s="192">
        <v>17</v>
      </c>
      <c r="B37" s="560"/>
      <c r="C37" s="561"/>
      <c r="D37" s="561"/>
      <c r="E37" s="562"/>
      <c r="F37" s="190"/>
      <c r="G37" s="190">
        <v>15000</v>
      </c>
      <c r="H37" s="190">
        <f>F37*G37</f>
        <v>0</v>
      </c>
      <c r="I37" s="191" t="s">
        <v>151</v>
      </c>
    </row>
    <row r="38" spans="1:12" ht="16">
      <c r="A38" s="552" t="s">
        <v>157</v>
      </c>
      <c r="B38" s="564"/>
      <c r="C38" s="564"/>
      <c r="D38" s="564"/>
      <c r="E38" s="564"/>
      <c r="F38" s="564"/>
      <c r="G38" s="564"/>
      <c r="H38" s="564"/>
      <c r="I38" s="565"/>
    </row>
    <row r="39" spans="1:12" ht="26.25" customHeight="1">
      <c r="A39" s="66">
        <v>18</v>
      </c>
      <c r="B39" s="530"/>
      <c r="C39" s="525"/>
      <c r="D39" s="525"/>
      <c r="E39" s="526"/>
      <c r="F39" s="45"/>
      <c r="G39" s="45"/>
      <c r="H39" s="45">
        <f>F39*G39</f>
        <v>0</v>
      </c>
      <c r="I39" s="135" t="s">
        <v>151</v>
      </c>
    </row>
    <row r="40" spans="1:12">
      <c r="A40" s="66">
        <v>19</v>
      </c>
      <c r="B40" s="524"/>
      <c r="C40" s="525"/>
      <c r="D40" s="525"/>
      <c r="E40" s="526"/>
      <c r="F40" s="45"/>
      <c r="G40" s="533" t="s">
        <v>150</v>
      </c>
      <c r="H40" s="534"/>
      <c r="I40" s="535"/>
    </row>
    <row r="41" spans="1:12">
      <c r="A41" s="66">
        <v>20</v>
      </c>
      <c r="B41" s="541"/>
      <c r="C41" s="542"/>
      <c r="D41" s="542"/>
      <c r="E41" s="506"/>
      <c r="F41" s="45"/>
      <c r="G41" s="187"/>
      <c r="H41" s="45">
        <f>F41*G41</f>
        <v>0</v>
      </c>
      <c r="I41" s="188"/>
    </row>
    <row r="42" spans="1:12">
      <c r="A42" s="66">
        <v>21</v>
      </c>
      <c r="B42" s="541"/>
      <c r="C42" s="542"/>
      <c r="D42" s="542"/>
      <c r="E42" s="506"/>
      <c r="F42" s="45"/>
      <c r="G42" s="533" t="s">
        <v>150</v>
      </c>
      <c r="H42" s="534"/>
      <c r="I42" s="535"/>
    </row>
    <row r="43" spans="1:12">
      <c r="A43" s="66">
        <v>22</v>
      </c>
      <c r="B43" s="541"/>
      <c r="C43" s="542"/>
      <c r="D43" s="542"/>
      <c r="E43" s="506"/>
      <c r="F43" s="45"/>
      <c r="G43" s="533" t="s">
        <v>150</v>
      </c>
      <c r="H43" s="534"/>
      <c r="I43" s="535"/>
    </row>
    <row r="44" spans="1:12">
      <c r="A44" s="66"/>
      <c r="B44" s="543" t="s">
        <v>159</v>
      </c>
      <c r="C44" s="544"/>
      <c r="D44" s="544"/>
      <c r="E44" s="545"/>
      <c r="F44" s="189">
        <f>SUM(F39:F43)</f>
        <v>0</v>
      </c>
      <c r="G44" s="189"/>
      <c r="H44" s="189">
        <f>SUM(H39:H43)</f>
        <v>0</v>
      </c>
      <c r="I44" s="135"/>
    </row>
    <row r="45" spans="1:12" ht="16">
      <c r="A45" s="527" t="s">
        <v>158</v>
      </c>
      <c r="B45" s="528"/>
      <c r="C45" s="528"/>
      <c r="D45" s="528"/>
      <c r="E45" s="528"/>
      <c r="F45" s="528"/>
      <c r="G45" s="528"/>
      <c r="H45" s="528"/>
      <c r="I45" s="529"/>
      <c r="L45" t="s">
        <v>131</v>
      </c>
    </row>
    <row r="46" spans="1:12">
      <c r="A46" s="66">
        <v>23</v>
      </c>
      <c r="B46" s="524"/>
      <c r="C46" s="525"/>
      <c r="D46" s="525"/>
      <c r="E46" s="526"/>
      <c r="F46" s="45"/>
      <c r="G46" s="140"/>
      <c r="H46" s="137">
        <f>F46*G46</f>
        <v>0</v>
      </c>
      <c r="I46" s="135" t="s">
        <v>151</v>
      </c>
    </row>
    <row r="47" spans="1:12">
      <c r="A47" s="66">
        <v>24</v>
      </c>
      <c r="B47" s="541"/>
      <c r="C47" s="542"/>
      <c r="D47" s="542"/>
      <c r="E47" s="506"/>
      <c r="F47" s="45"/>
      <c r="G47" s="533" t="s">
        <v>150</v>
      </c>
      <c r="H47" s="534"/>
      <c r="I47" s="535"/>
    </row>
    <row r="48" spans="1:12">
      <c r="A48" s="66">
        <v>25</v>
      </c>
      <c r="B48" s="524"/>
      <c r="C48" s="525"/>
      <c r="D48" s="525"/>
      <c r="E48" s="526"/>
      <c r="F48" s="45"/>
      <c r="G48" s="533" t="s">
        <v>150</v>
      </c>
      <c r="H48" s="534"/>
      <c r="I48" s="535"/>
    </row>
    <row r="49" spans="1:9">
      <c r="A49" s="66"/>
      <c r="B49" s="521" t="s">
        <v>152</v>
      </c>
      <c r="C49" s="522"/>
      <c r="D49" s="522"/>
      <c r="E49" s="523"/>
      <c r="F49" s="189">
        <f>SUM(F46:F48)</f>
        <v>0</v>
      </c>
      <c r="G49" s="189"/>
      <c r="H49" s="189">
        <f>SUM(H46:H48)</f>
        <v>0</v>
      </c>
      <c r="I49" s="135"/>
    </row>
    <row r="50" spans="1:9" ht="16">
      <c r="A50" s="527" t="s">
        <v>153</v>
      </c>
      <c r="B50" s="528"/>
      <c r="C50" s="528"/>
      <c r="D50" s="528"/>
      <c r="E50" s="528"/>
      <c r="F50" s="528"/>
      <c r="G50" s="528"/>
      <c r="H50" s="528"/>
      <c r="I50" s="529"/>
    </row>
    <row r="51" spans="1:9">
      <c r="A51" s="66">
        <v>26</v>
      </c>
      <c r="B51" s="524"/>
      <c r="C51" s="525"/>
      <c r="D51" s="525"/>
      <c r="E51" s="526"/>
      <c r="F51" s="45"/>
      <c r="G51" s="45"/>
      <c r="H51" s="45">
        <f>F51*G51</f>
        <v>0</v>
      </c>
      <c r="I51" s="135" t="s">
        <v>151</v>
      </c>
    </row>
    <row r="52" spans="1:9">
      <c r="A52" s="66">
        <v>27</v>
      </c>
      <c r="B52" s="530"/>
      <c r="C52" s="531"/>
      <c r="D52" s="531"/>
      <c r="E52" s="532"/>
      <c r="F52" s="45"/>
      <c r="G52" s="533" t="s">
        <v>150</v>
      </c>
      <c r="H52" s="534"/>
      <c r="I52" s="535"/>
    </row>
    <row r="53" spans="1:9">
      <c r="A53" s="66">
        <v>28</v>
      </c>
      <c r="B53" s="530"/>
      <c r="C53" s="531"/>
      <c r="D53" s="531"/>
      <c r="E53" s="532"/>
      <c r="F53" s="45"/>
      <c r="G53" s="533" t="s">
        <v>150</v>
      </c>
      <c r="H53" s="534"/>
      <c r="I53" s="535"/>
    </row>
    <row r="54" spans="1:9">
      <c r="A54" s="66"/>
      <c r="B54" s="521" t="s">
        <v>154</v>
      </c>
      <c r="C54" s="522"/>
      <c r="D54" s="522"/>
      <c r="E54" s="523"/>
      <c r="F54" s="189">
        <f>SUM(F51:F53)</f>
        <v>0</v>
      </c>
      <c r="G54" s="189"/>
      <c r="H54" s="189">
        <f>SUM(H51:H53)</f>
        <v>0</v>
      </c>
      <c r="I54" s="196"/>
    </row>
    <row r="55" spans="1:9" ht="15.75" customHeight="1" thickBot="1">
      <c r="A55" s="538" t="s">
        <v>155</v>
      </c>
      <c r="B55" s="539"/>
      <c r="C55" s="539"/>
      <c r="D55" s="539"/>
      <c r="E55" s="540"/>
      <c r="F55" s="193">
        <f>F37+F44+F49+F54</f>
        <v>0</v>
      </c>
      <c r="G55" s="193"/>
      <c r="H55" s="193">
        <f>H37+H44+H49+H54</f>
        <v>0</v>
      </c>
      <c r="I55" s="194"/>
    </row>
    <row r="56" spans="1:9" ht="17.25" customHeight="1" thickTop="1" thickBot="1">
      <c r="A56" s="536" t="s">
        <v>160</v>
      </c>
      <c r="B56" s="537"/>
      <c r="C56" s="537"/>
      <c r="D56" s="537"/>
      <c r="E56" s="537"/>
      <c r="F56" s="197">
        <f>F33+F55</f>
        <v>0</v>
      </c>
      <c r="G56" s="197">
        <f>G33+G55</f>
        <v>0</v>
      </c>
      <c r="H56" s="197">
        <f>H33+H55</f>
        <v>0</v>
      </c>
      <c r="I56" s="73"/>
    </row>
    <row r="59" spans="1:9" ht="41" customHeight="1">
      <c r="A59" s="520" t="s">
        <v>259</v>
      </c>
      <c r="B59" s="520"/>
      <c r="C59" s="520"/>
      <c r="D59" s="520"/>
      <c r="E59" s="520"/>
      <c r="F59" s="520"/>
      <c r="G59" s="520"/>
      <c r="H59" s="520"/>
      <c r="I59" s="520"/>
    </row>
  </sheetData>
  <mergeCells count="59">
    <mergeCell ref="B9:E9"/>
    <mergeCell ref="B20:E20"/>
    <mergeCell ref="B21:E21"/>
    <mergeCell ref="B10:E10"/>
    <mergeCell ref="A13:I13"/>
    <mergeCell ref="A18:I18"/>
    <mergeCell ref="B14:E14"/>
    <mergeCell ref="B15:E15"/>
    <mergeCell ref="B11:E11"/>
    <mergeCell ref="B12:E12"/>
    <mergeCell ref="B16:E16"/>
    <mergeCell ref="B19:E19"/>
    <mergeCell ref="B17:E17"/>
    <mergeCell ref="A1:I1"/>
    <mergeCell ref="A7:I7"/>
    <mergeCell ref="B5:E5"/>
    <mergeCell ref="B8:E8"/>
    <mergeCell ref="A3:I3"/>
    <mergeCell ref="A22:I22"/>
    <mergeCell ref="B52:E52"/>
    <mergeCell ref="A35:I35"/>
    <mergeCell ref="B51:E51"/>
    <mergeCell ref="B37:E37"/>
    <mergeCell ref="B25:E25"/>
    <mergeCell ref="B32:E32"/>
    <mergeCell ref="B30:E30"/>
    <mergeCell ref="B31:E31"/>
    <mergeCell ref="A45:I45"/>
    <mergeCell ref="B27:E27"/>
    <mergeCell ref="A38:I38"/>
    <mergeCell ref="G40:I40"/>
    <mergeCell ref="A33:E33"/>
    <mergeCell ref="G43:I43"/>
    <mergeCell ref="G42:I42"/>
    <mergeCell ref="B47:E47"/>
    <mergeCell ref="B23:E23"/>
    <mergeCell ref="B26:E26"/>
    <mergeCell ref="G47:I47"/>
    <mergeCell ref="B39:E39"/>
    <mergeCell ref="B40:E40"/>
    <mergeCell ref="B44:E44"/>
    <mergeCell ref="B46:E46"/>
    <mergeCell ref="B41:E41"/>
    <mergeCell ref="B43:E43"/>
    <mergeCell ref="B42:E42"/>
    <mergeCell ref="B24:E24"/>
    <mergeCell ref="B28:E28"/>
    <mergeCell ref="A29:I29"/>
    <mergeCell ref="A59:I59"/>
    <mergeCell ref="B54:E54"/>
    <mergeCell ref="B48:E48"/>
    <mergeCell ref="B49:E49"/>
    <mergeCell ref="A50:I50"/>
    <mergeCell ref="B53:E53"/>
    <mergeCell ref="G53:I53"/>
    <mergeCell ref="G48:I48"/>
    <mergeCell ref="G52:I52"/>
    <mergeCell ref="A56:E56"/>
    <mergeCell ref="A55:E55"/>
  </mergeCells>
  <phoneticPr fontId="0" type="noConversion"/>
  <pageMargins left="0.65" right="0.34" top="0.51" bottom="0.25" header="0.17" footer="0.25"/>
  <pageSetup paperSize="9" scale="88"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125" zoomScaleNormal="125" zoomScalePageLayoutView="125" workbookViewId="0">
      <selection activeCell="L32" sqref="L32"/>
    </sheetView>
  </sheetViews>
  <sheetFormatPr baseColWidth="10" defaultColWidth="8.7109375" defaultRowHeight="13" x14ac:dyDescent="0"/>
  <cols>
    <col min="1" max="1" width="4.5703125" customWidth="1"/>
    <col min="2" max="2" width="18" customWidth="1"/>
    <col min="5" max="5" width="10.85546875" customWidth="1"/>
    <col min="6" max="6" width="7.85546875" customWidth="1"/>
    <col min="7" max="7" width="9.7109375" customWidth="1"/>
    <col min="8" max="8" width="13.140625" customWidth="1"/>
    <col min="9" max="9" width="25" customWidth="1"/>
  </cols>
  <sheetData>
    <row r="1" spans="1:9" ht="37.5" customHeight="1">
      <c r="A1" s="568" t="s">
        <v>260</v>
      </c>
      <c r="B1" s="518"/>
      <c r="C1" s="518"/>
      <c r="D1" s="518"/>
      <c r="E1" s="518"/>
      <c r="F1" s="518"/>
      <c r="G1" s="518"/>
      <c r="H1" s="518"/>
      <c r="I1" s="518"/>
    </row>
    <row r="2" spans="1:9" ht="19" thickBot="1">
      <c r="A2" s="272"/>
      <c r="B2" s="267"/>
      <c r="C2" s="267"/>
      <c r="D2" s="267"/>
      <c r="E2" s="267"/>
      <c r="F2" s="267"/>
      <c r="G2" s="267"/>
      <c r="H2" s="267"/>
      <c r="I2" s="267"/>
    </row>
    <row r="3" spans="1:9" ht="16">
      <c r="A3" s="575" t="s">
        <v>129</v>
      </c>
      <c r="B3" s="576"/>
      <c r="C3" s="576"/>
      <c r="D3" s="576"/>
      <c r="E3" s="576"/>
      <c r="F3" s="576"/>
      <c r="G3" s="576"/>
      <c r="H3" s="576"/>
      <c r="I3" s="577"/>
    </row>
    <row r="4" spans="1:9" ht="19.5" customHeight="1" thickBot="1">
      <c r="A4" s="195"/>
      <c r="B4" s="44"/>
      <c r="C4" s="44"/>
      <c r="D4" s="44"/>
      <c r="E4" s="44"/>
      <c r="F4" s="44"/>
      <c r="G4" s="44"/>
      <c r="H4" s="44"/>
      <c r="I4" s="196"/>
    </row>
    <row r="5" spans="1:9" ht="41.25" customHeight="1">
      <c r="A5" s="269" t="s">
        <v>29</v>
      </c>
      <c r="B5" s="572" t="s">
        <v>100</v>
      </c>
      <c r="C5" s="573"/>
      <c r="D5" s="573"/>
      <c r="E5" s="574"/>
      <c r="F5" s="64" t="s">
        <v>101</v>
      </c>
      <c r="G5" s="64" t="s">
        <v>102</v>
      </c>
      <c r="H5" s="64" t="s">
        <v>103</v>
      </c>
      <c r="I5" s="72" t="s">
        <v>104</v>
      </c>
    </row>
    <row r="6" spans="1:9" ht="12.75" hidden="1" customHeight="1">
      <c r="A6" s="46"/>
      <c r="B6" s="45"/>
      <c r="C6" s="45"/>
      <c r="D6" s="45"/>
      <c r="E6" s="45"/>
      <c r="F6" s="45" t="s">
        <v>105</v>
      </c>
      <c r="G6" s="45"/>
      <c r="H6" s="45" t="s">
        <v>106</v>
      </c>
      <c r="I6" s="135"/>
    </row>
    <row r="7" spans="1:9" ht="16">
      <c r="A7" s="569" t="s">
        <v>107</v>
      </c>
      <c r="B7" s="570"/>
      <c r="C7" s="570"/>
      <c r="D7" s="570"/>
      <c r="E7" s="570"/>
      <c r="F7" s="570"/>
      <c r="G7" s="570"/>
      <c r="H7" s="570"/>
      <c r="I7" s="571"/>
    </row>
    <row r="8" spans="1:9">
      <c r="A8" s="66">
        <v>1</v>
      </c>
      <c r="B8" s="563"/>
      <c r="C8" s="563"/>
      <c r="D8" s="563"/>
      <c r="E8" s="563"/>
      <c r="F8" s="45"/>
      <c r="G8" s="45"/>
      <c r="H8" s="45">
        <f>F8*G8</f>
        <v>0</v>
      </c>
      <c r="I8" s="135"/>
    </row>
    <row r="9" spans="1:9">
      <c r="A9" s="66">
        <v>2</v>
      </c>
      <c r="B9" s="563"/>
      <c r="C9" s="563"/>
      <c r="D9" s="563"/>
      <c r="E9" s="563"/>
      <c r="F9" s="45"/>
      <c r="G9" s="45"/>
      <c r="H9" s="45">
        <f>F9*G9</f>
        <v>0</v>
      </c>
      <c r="I9" s="135"/>
    </row>
    <row r="10" spans="1:9">
      <c r="A10" s="66">
        <v>3</v>
      </c>
      <c r="B10" s="541"/>
      <c r="C10" s="542"/>
      <c r="D10" s="542"/>
      <c r="E10" s="506"/>
      <c r="F10" s="45"/>
      <c r="G10" s="45"/>
      <c r="H10" s="45">
        <f>F10*G10</f>
        <v>0</v>
      </c>
      <c r="I10" s="135"/>
    </row>
    <row r="11" spans="1:9">
      <c r="A11" s="66">
        <v>4</v>
      </c>
      <c r="B11" s="541"/>
      <c r="C11" s="542"/>
      <c r="D11" s="542"/>
      <c r="E11" s="506"/>
      <c r="F11" s="45"/>
      <c r="G11" s="45"/>
      <c r="H11" s="45">
        <f>F11*G11</f>
        <v>0</v>
      </c>
      <c r="I11" s="135"/>
    </row>
    <row r="12" spans="1:9">
      <c r="A12" s="46"/>
      <c r="B12" s="549" t="s">
        <v>108</v>
      </c>
      <c r="C12" s="550"/>
      <c r="D12" s="550"/>
      <c r="E12" s="551"/>
      <c r="F12" s="127">
        <f>SUM(F8:F11)</f>
        <v>0</v>
      </c>
      <c r="G12" s="127"/>
      <c r="H12" s="136">
        <f>SUM(H8:H11)</f>
        <v>0</v>
      </c>
      <c r="I12" s="135"/>
    </row>
    <row r="13" spans="1:9" ht="16">
      <c r="A13" s="569" t="s">
        <v>121</v>
      </c>
      <c r="B13" s="570"/>
      <c r="C13" s="570"/>
      <c r="D13" s="570"/>
      <c r="E13" s="570"/>
      <c r="F13" s="570"/>
      <c r="G13" s="570"/>
      <c r="H13" s="570"/>
      <c r="I13" s="571"/>
    </row>
    <row r="14" spans="1:9">
      <c r="A14" s="66">
        <v>5</v>
      </c>
      <c r="B14" s="578"/>
      <c r="C14" s="578"/>
      <c r="D14" s="578"/>
      <c r="E14" s="578"/>
      <c r="F14" s="137"/>
      <c r="G14" s="137"/>
      <c r="H14" s="137">
        <f>F14*G14</f>
        <v>0</v>
      </c>
      <c r="I14" s="107"/>
    </row>
    <row r="15" spans="1:9">
      <c r="A15" s="66">
        <v>6</v>
      </c>
      <c r="B15" s="578"/>
      <c r="C15" s="578"/>
      <c r="D15" s="578"/>
      <c r="E15" s="578"/>
      <c r="F15" s="137"/>
      <c r="G15" s="137"/>
      <c r="H15" s="137">
        <f>F15*G15</f>
        <v>0</v>
      </c>
      <c r="I15" s="107"/>
    </row>
    <row r="16" spans="1:9">
      <c r="A16" s="66">
        <v>7</v>
      </c>
      <c r="B16" s="578"/>
      <c r="C16" s="578"/>
      <c r="D16" s="578"/>
      <c r="E16" s="578"/>
      <c r="F16" s="137"/>
      <c r="G16" s="137"/>
      <c r="H16" s="137">
        <f>F16*G16</f>
        <v>0</v>
      </c>
      <c r="I16" s="107"/>
    </row>
    <row r="17" spans="1:9">
      <c r="A17" s="66"/>
      <c r="B17" s="579" t="s">
        <v>109</v>
      </c>
      <c r="C17" s="579"/>
      <c r="D17" s="579"/>
      <c r="E17" s="579"/>
      <c r="F17" s="138">
        <f>SUM(F14:F16)</f>
        <v>0</v>
      </c>
      <c r="G17" s="138"/>
      <c r="H17" s="139">
        <f>SUM(H14:H16)</f>
        <v>0</v>
      </c>
      <c r="I17" s="107"/>
    </row>
    <row r="18" spans="1:9" ht="16">
      <c r="A18" s="569" t="s">
        <v>81</v>
      </c>
      <c r="B18" s="570"/>
      <c r="C18" s="570"/>
      <c r="D18" s="570"/>
      <c r="E18" s="570"/>
      <c r="F18" s="570"/>
      <c r="G18" s="570"/>
      <c r="H18" s="570"/>
      <c r="I18" s="571"/>
    </row>
    <row r="19" spans="1:9">
      <c r="A19" s="66">
        <v>8</v>
      </c>
      <c r="B19" s="578"/>
      <c r="C19" s="578"/>
      <c r="D19" s="578"/>
      <c r="E19" s="578"/>
      <c r="F19" s="137"/>
      <c r="G19" s="137"/>
      <c r="H19" s="137">
        <f>F19*G19</f>
        <v>0</v>
      </c>
      <c r="I19" s="135"/>
    </row>
    <row r="20" spans="1:9">
      <c r="A20" s="66">
        <v>9</v>
      </c>
      <c r="B20" s="578"/>
      <c r="C20" s="578"/>
      <c r="D20" s="578"/>
      <c r="E20" s="578"/>
      <c r="F20" s="137"/>
      <c r="G20" s="137"/>
      <c r="H20" s="137">
        <f>F20*G20</f>
        <v>0</v>
      </c>
      <c r="I20" s="135"/>
    </row>
    <row r="21" spans="1:9">
      <c r="A21" s="66"/>
      <c r="B21" s="579" t="s">
        <v>110</v>
      </c>
      <c r="C21" s="579"/>
      <c r="D21" s="579"/>
      <c r="E21" s="579"/>
      <c r="F21" s="138">
        <f>SUM(F19:F20)</f>
        <v>0</v>
      </c>
      <c r="G21" s="138"/>
      <c r="H21" s="139">
        <f>SUM(H19:H20)</f>
        <v>0</v>
      </c>
      <c r="I21" s="107"/>
    </row>
    <row r="22" spans="1:9" ht="14.25" customHeight="1">
      <c r="A22" s="552" t="s">
        <v>111</v>
      </c>
      <c r="B22" s="555"/>
      <c r="C22" s="555"/>
      <c r="D22" s="555"/>
      <c r="E22" s="555"/>
      <c r="F22" s="555"/>
      <c r="G22" s="555"/>
      <c r="H22" s="555"/>
      <c r="I22" s="556"/>
    </row>
    <row r="23" spans="1:9">
      <c r="A23" s="66">
        <v>10</v>
      </c>
      <c r="B23" s="530"/>
      <c r="C23" s="531"/>
      <c r="D23" s="531"/>
      <c r="E23" s="532"/>
      <c r="F23" s="45"/>
      <c r="G23" s="45"/>
      <c r="H23" s="45">
        <f>F23*G23</f>
        <v>0</v>
      </c>
      <c r="I23" s="135"/>
    </row>
    <row r="24" spans="1:9">
      <c r="A24" s="66">
        <v>11</v>
      </c>
      <c r="B24" s="546"/>
      <c r="C24" s="547"/>
      <c r="D24" s="547"/>
      <c r="E24" s="548"/>
      <c r="F24" s="45"/>
      <c r="G24" s="45"/>
      <c r="H24" s="45">
        <f>F24*G24</f>
        <v>0</v>
      </c>
      <c r="I24" s="135"/>
    </row>
    <row r="25" spans="1:9" ht="12.75" customHeight="1">
      <c r="A25" s="66">
        <v>12</v>
      </c>
      <c r="B25" s="530"/>
      <c r="C25" s="531"/>
      <c r="D25" s="531"/>
      <c r="E25" s="532"/>
      <c r="F25" s="45"/>
      <c r="G25" s="141"/>
      <c r="H25" s="45">
        <f>G25</f>
        <v>0</v>
      </c>
      <c r="I25" s="135"/>
    </row>
    <row r="26" spans="1:9" ht="14.25" customHeight="1">
      <c r="A26" s="66">
        <v>13</v>
      </c>
      <c r="B26" s="524"/>
      <c r="C26" s="525"/>
      <c r="D26" s="525"/>
      <c r="E26" s="526"/>
      <c r="F26" s="45"/>
      <c r="G26" s="45"/>
      <c r="H26" s="45">
        <f>F26*G26</f>
        <v>0</v>
      </c>
      <c r="I26" s="135"/>
    </row>
    <row r="27" spans="1:9" ht="15.75" customHeight="1">
      <c r="A27" s="66">
        <v>14</v>
      </c>
      <c r="B27" s="524"/>
      <c r="C27" s="525"/>
      <c r="D27" s="525"/>
      <c r="E27" s="526"/>
      <c r="F27" s="45"/>
      <c r="G27" s="45"/>
      <c r="H27" s="45">
        <f>F27*G27</f>
        <v>0</v>
      </c>
      <c r="I27" s="135"/>
    </row>
    <row r="28" spans="1:9" ht="13.5" customHeight="1">
      <c r="A28" s="46"/>
      <c r="B28" s="549" t="s">
        <v>112</v>
      </c>
      <c r="C28" s="550"/>
      <c r="D28" s="550"/>
      <c r="E28" s="551"/>
      <c r="F28" s="127">
        <f>SUM(F23:F27)</f>
        <v>0</v>
      </c>
      <c r="G28" s="127"/>
      <c r="H28" s="136">
        <f>SUM(H23:H27)</f>
        <v>0</v>
      </c>
      <c r="I28" s="135"/>
    </row>
    <row r="29" spans="1:9" ht="16">
      <c r="A29" s="552" t="s">
        <v>83</v>
      </c>
      <c r="B29" s="553"/>
      <c r="C29" s="553"/>
      <c r="D29" s="553"/>
      <c r="E29" s="553"/>
      <c r="F29" s="553"/>
      <c r="G29" s="553"/>
      <c r="H29" s="553"/>
      <c r="I29" s="554"/>
    </row>
    <row r="30" spans="1:9" ht="13.5" customHeight="1">
      <c r="A30" s="66">
        <v>15</v>
      </c>
      <c r="B30" s="563" t="s">
        <v>113</v>
      </c>
      <c r="C30" s="563"/>
      <c r="D30" s="563"/>
      <c r="E30" s="563"/>
      <c r="F30" s="45"/>
      <c r="G30" s="45">
        <v>10000</v>
      </c>
      <c r="H30" s="45">
        <f>F30*G30</f>
        <v>0</v>
      </c>
      <c r="I30" s="135"/>
    </row>
    <row r="31" spans="1:9" ht="13.5" customHeight="1">
      <c r="A31" s="66">
        <v>16</v>
      </c>
      <c r="B31" s="563" t="s">
        <v>120</v>
      </c>
      <c r="C31" s="563"/>
      <c r="D31" s="563"/>
      <c r="E31" s="563"/>
      <c r="F31" s="45"/>
      <c r="G31" s="45">
        <v>7000</v>
      </c>
      <c r="H31" s="45">
        <f>F31*G31</f>
        <v>0</v>
      </c>
      <c r="I31" s="135"/>
    </row>
    <row r="32" spans="1:9" ht="13.5" customHeight="1">
      <c r="A32" s="66"/>
      <c r="B32" s="549" t="s">
        <v>114</v>
      </c>
      <c r="C32" s="550"/>
      <c r="D32" s="550"/>
      <c r="E32" s="551"/>
      <c r="F32" s="127">
        <f>SUM(F30:F31)</f>
        <v>0</v>
      </c>
      <c r="G32" s="127"/>
      <c r="H32" s="136">
        <f>SUM(H30:H31)</f>
        <v>0</v>
      </c>
      <c r="I32" s="135"/>
    </row>
    <row r="33" spans="1:12" ht="15" thickBot="1">
      <c r="A33" s="566" t="s">
        <v>156</v>
      </c>
      <c r="B33" s="567"/>
      <c r="C33" s="567"/>
      <c r="D33" s="567"/>
      <c r="E33" s="567"/>
      <c r="F33" s="142">
        <f>F12+F17+F21+F28+F32</f>
        <v>0</v>
      </c>
      <c r="G33" s="142"/>
      <c r="H33" s="142">
        <f>H12+H17+H21+H28+H32</f>
        <v>0</v>
      </c>
      <c r="I33" s="143"/>
    </row>
    <row r="34" spans="1:12" ht="14.25" customHeight="1">
      <c r="A34" s="195"/>
      <c r="B34" s="44"/>
      <c r="C34" s="44"/>
      <c r="D34" s="44"/>
      <c r="E34" s="44"/>
      <c r="F34" s="44"/>
      <c r="G34" s="44"/>
      <c r="H34" s="44"/>
      <c r="I34" s="196"/>
    </row>
    <row r="35" spans="1:12" ht="16">
      <c r="A35" s="557" t="s">
        <v>130</v>
      </c>
      <c r="B35" s="558"/>
      <c r="C35" s="558"/>
      <c r="D35" s="558"/>
      <c r="E35" s="558"/>
      <c r="F35" s="558"/>
      <c r="G35" s="558"/>
      <c r="H35" s="558"/>
      <c r="I35" s="559"/>
    </row>
    <row r="36" spans="1:12" ht="15" customHeight="1" thickBot="1">
      <c r="A36" s="195"/>
      <c r="B36" s="44"/>
      <c r="C36" s="44"/>
      <c r="D36" s="44"/>
      <c r="E36" s="44"/>
      <c r="F36" s="44"/>
      <c r="G36" s="44"/>
      <c r="H36" s="44"/>
      <c r="I36" s="196"/>
    </row>
    <row r="37" spans="1:12" ht="15" customHeight="1">
      <c r="A37" s="192">
        <v>17</v>
      </c>
      <c r="B37" s="560"/>
      <c r="C37" s="561"/>
      <c r="D37" s="561"/>
      <c r="E37" s="562"/>
      <c r="F37" s="190"/>
      <c r="G37" s="190">
        <v>15000</v>
      </c>
      <c r="H37" s="190">
        <f>F37*G37</f>
        <v>0</v>
      </c>
      <c r="I37" s="191" t="s">
        <v>151</v>
      </c>
    </row>
    <row r="38" spans="1:12" ht="16">
      <c r="A38" s="552" t="s">
        <v>157</v>
      </c>
      <c r="B38" s="564"/>
      <c r="C38" s="564"/>
      <c r="D38" s="564"/>
      <c r="E38" s="564"/>
      <c r="F38" s="564"/>
      <c r="G38" s="564"/>
      <c r="H38" s="564"/>
      <c r="I38" s="565"/>
    </row>
    <row r="39" spans="1:12" ht="26.25" customHeight="1">
      <c r="A39" s="66">
        <v>18</v>
      </c>
      <c r="B39" s="530"/>
      <c r="C39" s="525"/>
      <c r="D39" s="525"/>
      <c r="E39" s="526"/>
      <c r="F39" s="45"/>
      <c r="G39" s="45"/>
      <c r="H39" s="45">
        <f>F39*G39</f>
        <v>0</v>
      </c>
      <c r="I39" s="135" t="s">
        <v>151</v>
      </c>
    </row>
    <row r="40" spans="1:12">
      <c r="A40" s="66">
        <v>19</v>
      </c>
      <c r="B40" s="524"/>
      <c r="C40" s="525"/>
      <c r="D40" s="525"/>
      <c r="E40" s="526"/>
      <c r="F40" s="45"/>
      <c r="G40" s="533" t="s">
        <v>150</v>
      </c>
      <c r="H40" s="534"/>
      <c r="I40" s="535"/>
    </row>
    <row r="41" spans="1:12">
      <c r="A41" s="66">
        <v>20</v>
      </c>
      <c r="B41" s="541"/>
      <c r="C41" s="542"/>
      <c r="D41" s="542"/>
      <c r="E41" s="506"/>
      <c r="F41" s="45"/>
      <c r="G41" s="270"/>
      <c r="H41" s="45">
        <f>F41*G41</f>
        <v>0</v>
      </c>
      <c r="I41" s="271"/>
    </row>
    <row r="42" spans="1:12">
      <c r="A42" s="66">
        <v>21</v>
      </c>
      <c r="B42" s="541"/>
      <c r="C42" s="542"/>
      <c r="D42" s="542"/>
      <c r="E42" s="506"/>
      <c r="F42" s="45"/>
      <c r="G42" s="533" t="s">
        <v>150</v>
      </c>
      <c r="H42" s="534"/>
      <c r="I42" s="535"/>
    </row>
    <row r="43" spans="1:12">
      <c r="A43" s="66">
        <v>22</v>
      </c>
      <c r="B43" s="541"/>
      <c r="C43" s="542"/>
      <c r="D43" s="542"/>
      <c r="E43" s="506"/>
      <c r="F43" s="45"/>
      <c r="G43" s="533" t="s">
        <v>150</v>
      </c>
      <c r="H43" s="534"/>
      <c r="I43" s="535"/>
    </row>
    <row r="44" spans="1:12">
      <c r="A44" s="66"/>
      <c r="B44" s="543" t="s">
        <v>159</v>
      </c>
      <c r="C44" s="544"/>
      <c r="D44" s="544"/>
      <c r="E44" s="545"/>
      <c r="F44" s="189">
        <f>SUM(F39:F43)</f>
        <v>0</v>
      </c>
      <c r="G44" s="189"/>
      <c r="H44" s="189">
        <f>SUM(H39:H43)</f>
        <v>0</v>
      </c>
      <c r="I44" s="135"/>
    </row>
    <row r="45" spans="1:12" ht="16">
      <c r="A45" s="527" t="s">
        <v>158</v>
      </c>
      <c r="B45" s="528"/>
      <c r="C45" s="528"/>
      <c r="D45" s="528"/>
      <c r="E45" s="528"/>
      <c r="F45" s="528"/>
      <c r="G45" s="528"/>
      <c r="H45" s="528"/>
      <c r="I45" s="529"/>
      <c r="L45" t="s">
        <v>131</v>
      </c>
    </row>
    <row r="46" spans="1:12">
      <c r="A46" s="66">
        <v>23</v>
      </c>
      <c r="B46" s="524"/>
      <c r="C46" s="525"/>
      <c r="D46" s="525"/>
      <c r="E46" s="526"/>
      <c r="F46" s="45"/>
      <c r="G46" s="140"/>
      <c r="H46" s="137">
        <f>F46*G46</f>
        <v>0</v>
      </c>
      <c r="I46" s="135" t="s">
        <v>151</v>
      </c>
    </row>
    <row r="47" spans="1:12">
      <c r="A47" s="66">
        <v>24</v>
      </c>
      <c r="B47" s="541"/>
      <c r="C47" s="542"/>
      <c r="D47" s="542"/>
      <c r="E47" s="506"/>
      <c r="F47" s="45"/>
      <c r="G47" s="533" t="s">
        <v>150</v>
      </c>
      <c r="H47" s="534"/>
      <c r="I47" s="535"/>
    </row>
    <row r="48" spans="1:12">
      <c r="A48" s="66">
        <v>25</v>
      </c>
      <c r="B48" s="524"/>
      <c r="C48" s="525"/>
      <c r="D48" s="525"/>
      <c r="E48" s="526"/>
      <c r="F48" s="45"/>
      <c r="G48" s="533" t="s">
        <v>150</v>
      </c>
      <c r="H48" s="534"/>
      <c r="I48" s="535"/>
    </row>
    <row r="49" spans="1:9">
      <c r="A49" s="66"/>
      <c r="B49" s="521" t="s">
        <v>152</v>
      </c>
      <c r="C49" s="522"/>
      <c r="D49" s="522"/>
      <c r="E49" s="523"/>
      <c r="F49" s="189">
        <f>SUM(F46:F48)</f>
        <v>0</v>
      </c>
      <c r="G49" s="189"/>
      <c r="H49" s="189">
        <f>SUM(H46:H48)</f>
        <v>0</v>
      </c>
      <c r="I49" s="135"/>
    </row>
    <row r="50" spans="1:9" ht="16">
      <c r="A50" s="527" t="s">
        <v>153</v>
      </c>
      <c r="B50" s="528"/>
      <c r="C50" s="528"/>
      <c r="D50" s="528"/>
      <c r="E50" s="528"/>
      <c r="F50" s="528"/>
      <c r="G50" s="528"/>
      <c r="H50" s="528"/>
      <c r="I50" s="529"/>
    </row>
    <row r="51" spans="1:9">
      <c r="A51" s="66">
        <v>26</v>
      </c>
      <c r="B51" s="524"/>
      <c r="C51" s="525"/>
      <c r="D51" s="525"/>
      <c r="E51" s="526"/>
      <c r="F51" s="45"/>
      <c r="G51" s="45"/>
      <c r="H51" s="45">
        <f>F51*G51</f>
        <v>0</v>
      </c>
      <c r="I51" s="135" t="s">
        <v>151</v>
      </c>
    </row>
    <row r="52" spans="1:9">
      <c r="A52" s="66">
        <v>27</v>
      </c>
      <c r="B52" s="530"/>
      <c r="C52" s="531"/>
      <c r="D52" s="531"/>
      <c r="E52" s="532"/>
      <c r="F52" s="45"/>
      <c r="G52" s="533" t="s">
        <v>150</v>
      </c>
      <c r="H52" s="534"/>
      <c r="I52" s="535"/>
    </row>
    <row r="53" spans="1:9">
      <c r="A53" s="66">
        <v>28</v>
      </c>
      <c r="B53" s="530"/>
      <c r="C53" s="531"/>
      <c r="D53" s="531"/>
      <c r="E53" s="532"/>
      <c r="F53" s="45"/>
      <c r="G53" s="533" t="s">
        <v>150</v>
      </c>
      <c r="H53" s="534"/>
      <c r="I53" s="535"/>
    </row>
    <row r="54" spans="1:9">
      <c r="A54" s="66"/>
      <c r="B54" s="521" t="s">
        <v>154</v>
      </c>
      <c r="C54" s="522"/>
      <c r="D54" s="522"/>
      <c r="E54" s="523"/>
      <c r="F54" s="189">
        <f>SUM(F51:F53)</f>
        <v>0</v>
      </c>
      <c r="G54" s="189"/>
      <c r="H54" s="189">
        <f>SUM(H51:H53)</f>
        <v>0</v>
      </c>
      <c r="I54" s="196"/>
    </row>
    <row r="55" spans="1:9" ht="15.75" customHeight="1" thickBot="1">
      <c r="A55" s="538" t="s">
        <v>155</v>
      </c>
      <c r="B55" s="539"/>
      <c r="C55" s="539"/>
      <c r="D55" s="539"/>
      <c r="E55" s="540"/>
      <c r="F55" s="193">
        <f>F37+F44+F49+F54</f>
        <v>0</v>
      </c>
      <c r="G55" s="193"/>
      <c r="H55" s="193">
        <f>H37+H44+H49+H54</f>
        <v>0</v>
      </c>
      <c r="I55" s="194"/>
    </row>
    <row r="56" spans="1:9" ht="17.25" customHeight="1" thickTop="1" thickBot="1">
      <c r="A56" s="536" t="s">
        <v>160</v>
      </c>
      <c r="B56" s="537"/>
      <c r="C56" s="537"/>
      <c r="D56" s="537"/>
      <c r="E56" s="537"/>
      <c r="F56" s="197">
        <f>F33+F55</f>
        <v>0</v>
      </c>
      <c r="G56" s="197">
        <f>G33+G55</f>
        <v>0</v>
      </c>
      <c r="H56" s="197">
        <f>H33+H55</f>
        <v>0</v>
      </c>
      <c r="I56" s="273"/>
    </row>
    <row r="59" spans="1:9" ht="41" customHeight="1">
      <c r="A59" s="520" t="s">
        <v>261</v>
      </c>
      <c r="B59" s="520"/>
      <c r="C59" s="520"/>
      <c r="D59" s="520"/>
      <c r="E59" s="520"/>
      <c r="F59" s="520"/>
      <c r="G59" s="520"/>
      <c r="H59" s="520"/>
      <c r="I59" s="520"/>
    </row>
  </sheetData>
  <mergeCells count="59">
    <mergeCell ref="B9:E9"/>
    <mergeCell ref="A1:I1"/>
    <mergeCell ref="A3:I3"/>
    <mergeCell ref="B5:E5"/>
    <mergeCell ref="A7:I7"/>
    <mergeCell ref="B8:E8"/>
    <mergeCell ref="B21:E21"/>
    <mergeCell ref="B10:E10"/>
    <mergeCell ref="B11:E11"/>
    <mergeCell ref="B12:E12"/>
    <mergeCell ref="A13:I13"/>
    <mergeCell ref="B14:E14"/>
    <mergeCell ref="B15:E15"/>
    <mergeCell ref="B16:E16"/>
    <mergeCell ref="B17:E17"/>
    <mergeCell ref="A18:I18"/>
    <mergeCell ref="B19:E19"/>
    <mergeCell ref="B20:E20"/>
    <mergeCell ref="A33:E33"/>
    <mergeCell ref="A22:I22"/>
    <mergeCell ref="B23:E23"/>
    <mergeCell ref="B24:E24"/>
    <mergeCell ref="B25:E25"/>
    <mergeCell ref="B26:E26"/>
    <mergeCell ref="B27:E27"/>
    <mergeCell ref="B28:E28"/>
    <mergeCell ref="A29:I29"/>
    <mergeCell ref="B30:E30"/>
    <mergeCell ref="B31:E31"/>
    <mergeCell ref="B32:E32"/>
    <mergeCell ref="B44:E44"/>
    <mergeCell ref="A35:I35"/>
    <mergeCell ref="B37:E37"/>
    <mergeCell ref="A38:I38"/>
    <mergeCell ref="B39:E39"/>
    <mergeCell ref="B40:E40"/>
    <mergeCell ref="G40:I40"/>
    <mergeCell ref="B41:E41"/>
    <mergeCell ref="B42:E42"/>
    <mergeCell ref="G42:I42"/>
    <mergeCell ref="B43:E43"/>
    <mergeCell ref="G43:I43"/>
    <mergeCell ref="A45:I45"/>
    <mergeCell ref="B46:E46"/>
    <mergeCell ref="B47:E47"/>
    <mergeCell ref="G47:I47"/>
    <mergeCell ref="B48:E48"/>
    <mergeCell ref="G48:I48"/>
    <mergeCell ref="B54:E54"/>
    <mergeCell ref="A55:E55"/>
    <mergeCell ref="A56:E56"/>
    <mergeCell ref="A59:I59"/>
    <mergeCell ref="B49:E49"/>
    <mergeCell ref="A50:I50"/>
    <mergeCell ref="B51:E51"/>
    <mergeCell ref="B52:E52"/>
    <mergeCell ref="G52:I52"/>
    <mergeCell ref="B53:E53"/>
    <mergeCell ref="G53:I53"/>
  </mergeCells>
  <pageMargins left="0.65" right="0.34" top="0.51" bottom="0.25" header="0.17" footer="0.25"/>
  <pageSetup paperSize="9" scale="88" orientation="portrait" horizont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Титул</vt:lpstr>
      <vt:lpstr>Титул 2</vt:lpstr>
      <vt:lpstr>Общие данные 1,2</vt:lpstr>
      <vt:lpstr>Объёмы продаж 3</vt:lpstr>
      <vt:lpstr>Продажи в деньгах 4</vt:lpstr>
      <vt:lpstr>Накладные расходы 5</vt:lpstr>
      <vt:lpstr>Реклама 5.1.</vt:lpstr>
      <vt:lpstr>Штат 6 </vt:lpstr>
      <vt:lpstr>Штат 6.1.</vt:lpstr>
      <vt:lpstr>Кап. затраты Оборудование 7</vt:lpstr>
      <vt:lpstr>Возводимые объекты 8</vt:lpstr>
      <vt:lpstr>График стр-ва 9</vt:lpstr>
      <vt:lpstr>График лизинговых платежей 10</vt:lpstr>
      <vt:lpstr>11 Себестоимость</vt:lpstr>
      <vt:lpstr>Бюджетный эффект 12</vt:lpstr>
      <vt:lpstr>Источники средств 13</vt:lpstr>
      <vt:lpstr>Амортизация 14</vt:lpstr>
    </vt:vector>
  </TitlesOfParts>
  <Manager/>
  <Company>Частный консультант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Таблицы исходных данных для расчёта эффективности инвестиционного проекта</dc:title>
  <dc:subject/>
  <dc:creator>Дмитрий Копчинский</dc:creator>
  <cp:keywords/>
  <dc:description/>
  <cp:lastModifiedBy>Дмитрий Копчинский</cp:lastModifiedBy>
  <cp:lastPrinted>2005-02-22T05:16:30Z</cp:lastPrinted>
  <dcterms:created xsi:type="dcterms:W3CDTF">2004-04-13T09:10:09Z</dcterms:created>
  <dcterms:modified xsi:type="dcterms:W3CDTF">2015-02-06T16:36:02Z</dcterms:modified>
  <cp:category/>
</cp:coreProperties>
</file>